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ema\Downloads\"/>
    </mc:Choice>
  </mc:AlternateContent>
  <xr:revisionPtr revIDLastSave="0" documentId="13_ncr:1_{45EE9E0A-3007-4160-9D10-27424F7A9147}" xr6:coauthVersionLast="47" xr6:coauthVersionMax="47" xr10:uidLastSave="{00000000-0000-0000-0000-000000000000}"/>
  <bookViews>
    <workbookView xWindow="-110" yWindow="-110" windowWidth="25820" windowHeight="15500" xr2:uid="{1988A45E-C8DB-4B40-AAAE-36CC75868ECD}"/>
  </bookViews>
  <sheets>
    <sheet name="Sheet1" sheetId="1" r:id="rId1"/>
    <sheet name="No Longer in M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1" i="1" l="1"/>
  <c r="E165" i="1" l="1"/>
  <c r="H165" i="1" s="1"/>
  <c r="D19" i="2"/>
  <c r="G19" i="2" s="1"/>
  <c r="D18" i="2"/>
  <c r="G18" i="2" s="1"/>
  <c r="D17" i="2"/>
  <c r="G17" i="2" s="1"/>
  <c r="D16" i="2"/>
  <c r="G16" i="2" s="1"/>
  <c r="D15" i="2"/>
  <c r="G15" i="2" s="1"/>
  <c r="G14" i="2"/>
  <c r="D14" i="2"/>
  <c r="D13" i="2"/>
  <c r="G13" i="2" s="1"/>
  <c r="D12" i="2"/>
  <c r="G12" i="2" s="1"/>
  <c r="D11" i="2"/>
  <c r="G11" i="2" s="1"/>
  <c r="D10" i="2"/>
  <c r="G10" i="2" s="1"/>
  <c r="D9" i="2"/>
  <c r="G9" i="2" s="1"/>
  <c r="G8" i="2"/>
  <c r="D8" i="2"/>
  <c r="D7" i="2"/>
  <c r="G7" i="2" s="1"/>
  <c r="D6" i="2"/>
  <c r="G6" i="2" s="1"/>
  <c r="D5" i="2"/>
  <c r="G5" i="2" s="1"/>
  <c r="D4" i="2"/>
  <c r="G4" i="2" s="1"/>
  <c r="D3" i="2"/>
  <c r="G3" i="2" s="1"/>
  <c r="E213" i="1"/>
  <c r="H213" i="1" s="1"/>
  <c r="E156" i="1"/>
  <c r="H156" i="1" s="1"/>
  <c r="E160" i="1"/>
  <c r="H160" i="1" s="1"/>
  <c r="E163" i="1"/>
  <c r="H163" i="1" s="1"/>
  <c r="E40" i="1"/>
  <c r="H40" i="1" s="1"/>
  <c r="E54" i="1"/>
  <c r="H54" i="1" s="1"/>
  <c r="E52" i="1"/>
  <c r="H52" i="1" s="1"/>
  <c r="E35" i="1"/>
  <c r="H35" i="1" s="1"/>
  <c r="E29" i="1"/>
  <c r="H29" i="1" s="1"/>
  <c r="E25" i="1"/>
  <c r="H25" i="1" s="1"/>
  <c r="E22" i="1"/>
  <c r="H22" i="1" s="1"/>
  <c r="E13" i="1"/>
  <c r="H13" i="1" s="1"/>
  <c r="E15" i="1"/>
  <c r="H15" i="1" s="1"/>
  <c r="E10" i="1"/>
  <c r="H10" i="1" s="1"/>
  <c r="E4" i="1"/>
  <c r="H4" i="1" s="1"/>
  <c r="E5" i="1"/>
  <c r="H5" i="1" s="1"/>
  <c r="E3" i="1"/>
  <c r="H3" i="1" s="1"/>
  <c r="E44" i="1"/>
  <c r="H44" i="1" s="1"/>
  <c r="E94" i="1"/>
  <c r="H94" i="1" s="1"/>
  <c r="E90" i="1"/>
  <c r="H90" i="1" s="1"/>
  <c r="E87" i="1"/>
  <c r="H87" i="1" s="1"/>
  <c r="E98" i="1"/>
  <c r="H98" i="1" s="1"/>
  <c r="E81" i="1"/>
  <c r="H81" i="1" s="1"/>
  <c r="E80" i="1"/>
  <c r="H80" i="1" s="1"/>
  <c r="E70" i="1"/>
  <c r="H70" i="1" s="1"/>
  <c r="E74" i="1"/>
  <c r="E62" i="1"/>
  <c r="H62" i="1" s="1"/>
  <c r="E69" i="1"/>
  <c r="H69" i="1" s="1"/>
  <c r="E60" i="1"/>
  <c r="H60" i="1" s="1"/>
  <c r="E224" i="1"/>
  <c r="H224" i="1" s="1"/>
  <c r="E37" i="1"/>
  <c r="H37" i="1" s="1"/>
  <c r="E36" i="1"/>
  <c r="H36" i="1" s="1"/>
  <c r="E34" i="1"/>
  <c r="H34" i="1" s="1"/>
  <c r="E41" i="1"/>
  <c r="H41" i="1" s="1"/>
  <c r="E55" i="1"/>
  <c r="H55" i="1" s="1"/>
  <c r="E42" i="1"/>
  <c r="H42" i="1" l="1"/>
  <c r="E20" i="1"/>
  <c r="H20" i="1" s="1"/>
  <c r="E209" i="1" l="1"/>
  <c r="H209" i="1" s="1"/>
  <c r="E207" i="1"/>
  <c r="H207" i="1" s="1"/>
  <c r="E223" i="1"/>
  <c r="H223" i="1" s="1"/>
  <c r="H211" i="1"/>
  <c r="E219" i="1"/>
  <c r="H219" i="1" s="1"/>
  <c r="E221" i="1"/>
  <c r="H221" i="1" s="1"/>
  <c r="E204" i="1"/>
  <c r="H204" i="1" s="1"/>
  <c r="E210" i="1"/>
  <c r="H210" i="1" s="1"/>
  <c r="E208" i="1"/>
  <c r="H208" i="1" s="1"/>
  <c r="E200" i="1"/>
  <c r="H200" i="1" s="1"/>
  <c r="E203" i="1"/>
  <c r="H203" i="1" s="1"/>
  <c r="E195" i="1"/>
  <c r="H195" i="1" s="1"/>
  <c r="E178" i="1"/>
  <c r="H178" i="1" s="1"/>
  <c r="E212" i="1"/>
  <c r="H212" i="1" s="1"/>
  <c r="E198" i="1"/>
  <c r="H198" i="1" s="1"/>
  <c r="E202" i="1"/>
  <c r="H202" i="1" s="1"/>
  <c r="E199" i="1"/>
  <c r="H199" i="1" s="1"/>
  <c r="E220" i="1"/>
  <c r="H220" i="1" s="1"/>
  <c r="E205" i="1"/>
  <c r="H205" i="1" s="1"/>
  <c r="E222" i="1"/>
  <c r="H222" i="1" s="1"/>
  <c r="E197" i="1"/>
  <c r="H197" i="1" s="1"/>
  <c r="E206" i="1"/>
  <c r="H206" i="1" s="1"/>
  <c r="E185" i="1"/>
  <c r="H185" i="1" s="1"/>
  <c r="E192" i="1"/>
  <c r="H192" i="1" s="1"/>
  <c r="E201" i="1"/>
  <c r="H201" i="1" s="1"/>
  <c r="E188" i="1"/>
  <c r="H188" i="1" s="1"/>
  <c r="E191" i="1"/>
  <c r="H191" i="1" s="1"/>
  <c r="E196" i="1"/>
  <c r="H196" i="1" s="1"/>
  <c r="E181" i="1"/>
  <c r="H181" i="1" s="1"/>
  <c r="E186" i="1"/>
  <c r="H186" i="1" s="1"/>
  <c r="E190" i="1"/>
  <c r="H190" i="1" s="1"/>
  <c r="E189" i="1"/>
  <c r="H189" i="1" s="1"/>
  <c r="E214" i="1"/>
  <c r="H214" i="1" s="1"/>
  <c r="E183" i="1"/>
  <c r="H183" i="1" s="1"/>
  <c r="E184" i="1"/>
  <c r="H184" i="1" s="1"/>
  <c r="E182" i="1"/>
  <c r="H182" i="1" s="1"/>
  <c r="E179" i="1"/>
  <c r="H179" i="1" s="1"/>
  <c r="E194" i="1"/>
  <c r="H194" i="1" s="1"/>
  <c r="E193" i="1"/>
  <c r="H193" i="1" s="1"/>
  <c r="E187" i="1"/>
  <c r="H187" i="1" s="1"/>
  <c r="A179" i="1"/>
  <c r="E180" i="1"/>
  <c r="H180" i="1" s="1"/>
  <c r="E172" i="1"/>
  <c r="H172" i="1" s="1"/>
  <c r="E131" i="1"/>
  <c r="H131" i="1" s="1"/>
  <c r="E164" i="1"/>
  <c r="H164" i="1" s="1"/>
  <c r="E146" i="1"/>
  <c r="H146" i="1" s="1"/>
  <c r="H170" i="1"/>
  <c r="E157" i="1"/>
  <c r="H157" i="1" s="1"/>
  <c r="E161" i="1"/>
  <c r="H161" i="1" s="1"/>
  <c r="E134" i="1"/>
  <c r="H134" i="1" s="1"/>
  <c r="E142" i="1"/>
  <c r="H142" i="1" s="1"/>
  <c r="E159" i="1"/>
  <c r="H159" i="1" s="1"/>
  <c r="E135" i="1"/>
  <c r="H135" i="1" s="1"/>
  <c r="E150" i="1"/>
  <c r="H150" i="1" s="1"/>
  <c r="E152" i="1"/>
  <c r="H152" i="1" s="1"/>
  <c r="E162" i="1"/>
  <c r="H162" i="1" s="1"/>
  <c r="E149" i="1"/>
  <c r="H149" i="1" s="1"/>
  <c r="E147" i="1"/>
  <c r="H147" i="1" s="1"/>
  <c r="E153" i="1"/>
  <c r="H153" i="1" s="1"/>
  <c r="E151" i="1"/>
  <c r="H151" i="1" s="1"/>
  <c r="E155" i="1"/>
  <c r="H155" i="1" s="1"/>
  <c r="E133" i="1"/>
  <c r="H133" i="1" s="1"/>
  <c r="E141" i="1"/>
  <c r="H141" i="1" s="1"/>
  <c r="E154" i="1"/>
  <c r="H154" i="1" s="1"/>
  <c r="E143" i="1"/>
  <c r="H143" i="1" s="1"/>
  <c r="E145" i="1"/>
  <c r="H145" i="1" s="1"/>
  <c r="E140" i="1"/>
  <c r="E126" i="1"/>
  <c r="H126" i="1" s="1"/>
  <c r="E169" i="1"/>
  <c r="H169" i="1" s="1"/>
  <c r="E171" i="1"/>
  <c r="H171" i="1" s="1"/>
  <c r="E136" i="1"/>
  <c r="H136" i="1" s="1"/>
  <c r="E138" i="1"/>
  <c r="H138" i="1" s="1"/>
  <c r="E139" i="1"/>
  <c r="H139" i="1" s="1"/>
  <c r="E144" i="1"/>
  <c r="H144" i="1" s="1"/>
  <c r="E158" i="1"/>
  <c r="H158" i="1" s="1"/>
  <c r="E121" i="1"/>
  <c r="H121" i="1" s="1"/>
  <c r="E148" i="1"/>
  <c r="H148" i="1" s="1"/>
  <c r="E129" i="1"/>
  <c r="H129" i="1" s="1"/>
  <c r="E125" i="1"/>
  <c r="H125" i="1" s="1"/>
  <c r="E132" i="1"/>
  <c r="H132" i="1" s="1"/>
  <c r="E123" i="1"/>
  <c r="H123" i="1" s="1"/>
  <c r="E130" i="1"/>
  <c r="H130" i="1" s="1"/>
  <c r="E128" i="1"/>
  <c r="H128" i="1" s="1"/>
  <c r="E120" i="1"/>
  <c r="H120" i="1" s="1"/>
  <c r="E124" i="1"/>
  <c r="H124" i="1" s="1"/>
  <c r="E119" i="1"/>
  <c r="H119" i="1" s="1"/>
  <c r="E127" i="1"/>
  <c r="H127" i="1" s="1"/>
  <c r="E137" i="1"/>
  <c r="E118" i="1"/>
  <c r="H118" i="1" s="1"/>
  <c r="E122" i="1"/>
  <c r="H122" i="1" s="1"/>
  <c r="E116" i="1"/>
  <c r="H116" i="1" s="1"/>
  <c r="A117" i="1"/>
  <c r="E117" i="1"/>
  <c r="H117" i="1" s="1"/>
  <c r="E104" i="1"/>
  <c r="H104" i="1" s="1"/>
  <c r="E88" i="1"/>
  <c r="H88" i="1" s="1"/>
  <c r="E101" i="1"/>
  <c r="H101" i="1" s="1"/>
  <c r="E89" i="1"/>
  <c r="H89" i="1" s="1"/>
  <c r="E93" i="1"/>
  <c r="H93" i="1" s="1"/>
  <c r="E100" i="1"/>
  <c r="H100" i="1" s="1"/>
  <c r="E102" i="1"/>
  <c r="H102" i="1" s="1"/>
  <c r="E78" i="1"/>
  <c r="H78" i="1" s="1"/>
  <c r="E92" i="1"/>
  <c r="H92" i="1" s="1"/>
  <c r="E99" i="1"/>
  <c r="H99" i="1" s="1"/>
  <c r="E91" i="1"/>
  <c r="H91" i="1" s="1"/>
  <c r="E77" i="1"/>
  <c r="H77" i="1" s="1"/>
  <c r="E82" i="1"/>
  <c r="H82" i="1" s="1"/>
  <c r="E83" i="1"/>
  <c r="H83" i="1" s="1"/>
  <c r="E86" i="1"/>
  <c r="H86" i="1" s="1"/>
  <c r="H74" i="1"/>
  <c r="E84" i="1"/>
  <c r="H84" i="1" s="1"/>
  <c r="E68" i="1"/>
  <c r="H68" i="1" s="1"/>
  <c r="E63" i="1"/>
  <c r="H63" i="1" s="1"/>
  <c r="E79" i="1"/>
  <c r="H79" i="1" s="1"/>
  <c r="E85" i="1"/>
  <c r="H85" i="1" s="1"/>
  <c r="E67" i="1"/>
  <c r="H67" i="1" s="1"/>
  <c r="E75" i="1"/>
  <c r="H75" i="1" s="1"/>
  <c r="E76" i="1"/>
  <c r="H76" i="1" s="1"/>
  <c r="E64" i="1"/>
  <c r="H64" i="1" s="1"/>
  <c r="E73" i="1"/>
  <c r="H73" i="1" s="1"/>
  <c r="E72" i="1"/>
  <c r="H72" i="1" s="1"/>
  <c r="E65" i="1"/>
  <c r="H65" i="1" s="1"/>
  <c r="E61" i="1"/>
  <c r="H61" i="1" s="1"/>
  <c r="E59" i="1"/>
  <c r="H59" i="1" s="1"/>
  <c r="E103" i="1"/>
  <c r="H103" i="1" s="1"/>
  <c r="E71" i="1"/>
  <c r="H71" i="1" s="1"/>
  <c r="E66" i="1"/>
  <c r="H66" i="1" s="1"/>
  <c r="E32" i="1"/>
  <c r="H32" i="1" s="1"/>
  <c r="E33" i="1"/>
  <c r="H33" i="1" s="1"/>
  <c r="E31" i="1"/>
  <c r="H31" i="1" s="1"/>
  <c r="E39" i="1"/>
  <c r="H39" i="1" s="1"/>
  <c r="E28" i="1"/>
  <c r="H28" i="1" s="1"/>
  <c r="E49" i="1"/>
  <c r="H49" i="1" s="1"/>
  <c r="E19" i="1"/>
  <c r="H19" i="1" s="1"/>
  <c r="E47" i="1"/>
  <c r="H47" i="1" s="1"/>
  <c r="E38" i="1"/>
  <c r="H38" i="1" s="1"/>
  <c r="E27" i="1"/>
  <c r="H27" i="1" s="1"/>
  <c r="E21" i="1"/>
  <c r="H21" i="1" s="1"/>
  <c r="E53" i="1"/>
  <c r="H53" i="1" s="1"/>
  <c r="E51" i="1"/>
  <c r="H51" i="1" s="1"/>
  <c r="E16" i="1"/>
  <c r="H16" i="1" s="1"/>
  <c r="E14" i="1"/>
  <c r="H14" i="1" s="1"/>
  <c r="E50" i="1"/>
  <c r="H50" i="1" s="1"/>
  <c r="E30" i="1"/>
  <c r="H30" i="1" s="1"/>
  <c r="E9" i="1"/>
  <c r="H9" i="1" s="1"/>
  <c r="E23" i="1"/>
  <c r="H23" i="1" s="1"/>
  <c r="E26" i="1"/>
  <c r="H26" i="1" s="1"/>
  <c r="E18" i="1"/>
  <c r="H18" i="1" s="1"/>
  <c r="E6" i="1"/>
  <c r="H6" i="1" s="1"/>
  <c r="E24" i="1"/>
  <c r="H24" i="1" s="1"/>
  <c r="E17" i="1"/>
  <c r="H17" i="1" s="1"/>
  <c r="E8" i="1"/>
  <c r="H8" i="1" s="1"/>
  <c r="E12" i="1"/>
  <c r="H12" i="1" s="1"/>
  <c r="E48" i="1"/>
  <c r="H48" i="1" s="1"/>
  <c r="E11" i="1"/>
  <c r="H11" i="1" s="1"/>
  <c r="E7" i="1"/>
  <c r="H7" i="1" s="1"/>
  <c r="H140" i="1" l="1"/>
  <c r="H137" i="1"/>
  <c r="A118" i="1"/>
  <c r="A119" i="1" l="1"/>
  <c r="A120" i="1" l="1"/>
  <c r="A121" i="1" s="1"/>
  <c r="A122" i="1" s="1"/>
  <c r="A123" i="1" l="1"/>
  <c r="A124" i="1" s="1"/>
  <c r="A125" i="1" s="1"/>
  <c r="A126" i="1" s="1"/>
  <c r="A127" i="1" s="1"/>
  <c r="A128" i="1" s="1"/>
  <c r="A129" i="1" s="1"/>
  <c r="A130" i="1" s="1"/>
  <c r="A180" i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56" i="1"/>
  <c r="A157" i="1" s="1"/>
  <c r="A158" i="1" s="1"/>
  <c r="A159" i="1" s="1"/>
  <c r="A160" i="1" s="1"/>
  <c r="A161" i="1" s="1"/>
  <c r="A162" i="1" s="1"/>
  <c r="A163" i="1" s="1"/>
  <c r="A164" i="1" s="1"/>
  <c r="A197" i="1" l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131" i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</calcChain>
</file>

<file path=xl/sharedStrings.xml><?xml version="1.0" encoding="utf-8"?>
<sst xmlns="http://schemas.openxmlformats.org/spreadsheetml/2006/main" count="253" uniqueCount="224">
  <si>
    <t>NORTHEAST REGION</t>
  </si>
  <si>
    <t>Rank</t>
  </si>
  <si>
    <t>Team</t>
  </si>
  <si>
    <t>W</t>
  </si>
  <si>
    <t>L</t>
  </si>
  <si>
    <t>AWP</t>
  </si>
  <si>
    <t>PENALTY</t>
  </si>
  <si>
    <t>Bentley University</t>
  </si>
  <si>
    <t>Army</t>
  </si>
  <si>
    <t>Boston University</t>
  </si>
  <si>
    <t xml:space="preserve">Bridgewater State University </t>
  </si>
  <si>
    <t>University of Vermont</t>
  </si>
  <si>
    <t>Westfield State University</t>
  </si>
  <si>
    <t xml:space="preserve">Montclair State University </t>
  </si>
  <si>
    <t>Norwich University</t>
  </si>
  <si>
    <t>Did not meet minimum of recorded games</t>
  </si>
  <si>
    <t>SOUTHEAST REGION</t>
  </si>
  <si>
    <t xml:space="preserve">Florida Gulf Coast University </t>
  </si>
  <si>
    <t xml:space="preserve">Indiana University </t>
  </si>
  <si>
    <t>University of Kentucky</t>
  </si>
  <si>
    <t>North Carolina State University</t>
  </si>
  <si>
    <t>Bowling Green State University</t>
  </si>
  <si>
    <t>University of Cincinnati</t>
  </si>
  <si>
    <t>Bryn Athyn College</t>
  </si>
  <si>
    <t xml:space="preserve">Millersville University </t>
  </si>
  <si>
    <t>Stockton University</t>
  </si>
  <si>
    <t>CENTRAL REGION</t>
  </si>
  <si>
    <t xml:space="preserve">Michigan State University </t>
  </si>
  <si>
    <t>Adrian College</t>
  </si>
  <si>
    <t>Sault College</t>
  </si>
  <si>
    <t>University of Wisconsin</t>
  </si>
  <si>
    <t>Lake Superior State University</t>
  </si>
  <si>
    <t xml:space="preserve">Michigan Tech University </t>
  </si>
  <si>
    <t>Davenport University</t>
  </si>
  <si>
    <t>Saint Cloud State University</t>
  </si>
  <si>
    <t>Purdue University Northwest</t>
  </si>
  <si>
    <t xml:space="preserve">North Dakota State </t>
  </si>
  <si>
    <t xml:space="preserve">Southern Illinois -Edwardsville </t>
  </si>
  <si>
    <t xml:space="preserve">University of Minnesota-Duluth </t>
  </si>
  <si>
    <t>Roosevelt University</t>
  </si>
  <si>
    <t>University of North Dakota</t>
  </si>
  <si>
    <t xml:space="preserve">Gustavus Adolphus College </t>
  </si>
  <si>
    <t>WEST REGION</t>
  </si>
  <si>
    <t>Montana State University</t>
  </si>
  <si>
    <t>Dakota College</t>
  </si>
  <si>
    <t>University of Providence</t>
  </si>
  <si>
    <t>Grand Canyon University</t>
  </si>
  <si>
    <t xml:space="preserve">University of Washington </t>
  </si>
  <si>
    <t>Arizona State University</t>
  </si>
  <si>
    <t>University of California-Berkeley</t>
  </si>
  <si>
    <t>East Texas Baptist University</t>
  </si>
  <si>
    <t>University of North Texas</t>
  </si>
  <si>
    <t xml:space="preserve">University of Colorado </t>
  </si>
  <si>
    <t>CSU- Northridge</t>
  </si>
  <si>
    <t xml:space="preserve">University of Connecticut </t>
  </si>
  <si>
    <t>Lindenwood University</t>
  </si>
  <si>
    <t>Lake Region State College</t>
  </si>
  <si>
    <t>University of Utah</t>
  </si>
  <si>
    <t>Raw Rating</t>
  </si>
  <si>
    <t>Final Rating</t>
  </si>
  <si>
    <t>University of Michigan</t>
  </si>
  <si>
    <t>Rensselaer Polytechnic Institute</t>
  </si>
  <si>
    <t>Waldorf University</t>
  </si>
  <si>
    <t>Idaho State University</t>
  </si>
  <si>
    <t xml:space="preserve">West Chester University </t>
  </si>
  <si>
    <t xml:space="preserve">University of Scranton </t>
  </si>
  <si>
    <t>Marian University</t>
  </si>
  <si>
    <t>Augustana University</t>
  </si>
  <si>
    <t>Minnesota State Univ - Mankato</t>
  </si>
  <si>
    <t>Indiana Tech</t>
  </si>
  <si>
    <t>University of Nebraska</t>
  </si>
  <si>
    <t>University Nevada-Reno *#</t>
  </si>
  <si>
    <t>Stanford University *</t>
  </si>
  <si>
    <t>CSU-Fullerton *</t>
  </si>
  <si>
    <t>UC Santa Barbara *</t>
  </si>
  <si>
    <t>Central Michigan University *</t>
  </si>
  <si>
    <t>Saint Marys University (MN) *</t>
  </si>
  <si>
    <t xml:space="preserve">University of Denver </t>
  </si>
  <si>
    <t xml:space="preserve">University Texas-San Antonio </t>
  </si>
  <si>
    <t>Florida Atlantic University</t>
  </si>
  <si>
    <t xml:space="preserve">Liberty University </t>
  </si>
  <si>
    <t>Penn State University</t>
  </si>
  <si>
    <t>Miami University</t>
  </si>
  <si>
    <t>University South Carolina</t>
  </si>
  <si>
    <t>University of North Carolina-Chapel Hill</t>
  </si>
  <si>
    <t>High Point University</t>
  </si>
  <si>
    <t>Rider University</t>
  </si>
  <si>
    <t>University of NC-Wilmington</t>
  </si>
  <si>
    <t>Rowan University</t>
  </si>
  <si>
    <t>Ohio State University</t>
  </si>
  <si>
    <t>University of Maryland</t>
  </si>
  <si>
    <t>Wake Forest University</t>
  </si>
  <si>
    <t>University of Delaware</t>
  </si>
  <si>
    <t>Denison University</t>
  </si>
  <si>
    <t>University of Virginia</t>
  </si>
  <si>
    <t>Georgetown University</t>
  </si>
  <si>
    <t>Saint Josephs University</t>
  </si>
  <si>
    <t>Stevenson University</t>
  </si>
  <si>
    <t>University of North Carolina-Charolette</t>
  </si>
  <si>
    <t>George Washington University</t>
  </si>
  <si>
    <t>University of Richmond</t>
  </si>
  <si>
    <t>Duke University</t>
  </si>
  <si>
    <t>Niagara University</t>
  </si>
  <si>
    <t>Farmingdale State College</t>
  </si>
  <si>
    <t>Fairfield University</t>
  </si>
  <si>
    <t>Quinnipiac University</t>
  </si>
  <si>
    <t>The College of New Jersey</t>
  </si>
  <si>
    <t xml:space="preserve">Schoolcraft College </t>
  </si>
  <si>
    <t xml:space="preserve">Bradley University </t>
  </si>
  <si>
    <t>No Longer in M2</t>
  </si>
  <si>
    <t>Roger Williams University</t>
  </si>
  <si>
    <t>Providence College</t>
  </si>
  <si>
    <t>University of New Hampshire</t>
  </si>
  <si>
    <t>Central Connecticut State Univ.</t>
  </si>
  <si>
    <t>University of Pennsylvania</t>
  </si>
  <si>
    <t>Seton Hall University</t>
  </si>
  <si>
    <t>Saint Norbert College #</t>
  </si>
  <si>
    <t>University of Wisconsin-Superior #</t>
  </si>
  <si>
    <t>Auburn University #</t>
  </si>
  <si>
    <t>University of Mississippi #</t>
  </si>
  <si>
    <t>Georgia Tech #</t>
  </si>
  <si>
    <t>Neumann University #</t>
  </si>
  <si>
    <t xml:space="preserve">Boise State University </t>
  </si>
  <si>
    <t xml:space="preserve">Texas A&amp;M University </t>
  </si>
  <si>
    <t xml:space="preserve">Northern Arizona University </t>
  </si>
  <si>
    <t xml:space="preserve">Loyola Marymount University </t>
  </si>
  <si>
    <t xml:space="preserve">Texas Christian University </t>
  </si>
  <si>
    <t xml:space="preserve">Texas State University </t>
  </si>
  <si>
    <t xml:space="preserve">University of Southern Cal </t>
  </si>
  <si>
    <t xml:space="preserve">Utah Valley University </t>
  </si>
  <si>
    <t xml:space="preserve">Milwaukee School of Engineering </t>
  </si>
  <si>
    <t xml:space="preserve">University of Wisc.-Oshkosh </t>
  </si>
  <si>
    <t xml:space="preserve">Marquette University </t>
  </si>
  <si>
    <t xml:space="preserve">Illinois State University </t>
  </si>
  <si>
    <t xml:space="preserve">South Dakota State University </t>
  </si>
  <si>
    <t xml:space="preserve">University of Arkansas </t>
  </si>
  <si>
    <t xml:space="preserve">University of Minnesota-Crookston </t>
  </si>
  <si>
    <t xml:space="preserve">Maryville University </t>
  </si>
  <si>
    <t xml:space="preserve">Bemidji State University* </t>
  </si>
  <si>
    <t xml:space="preserve">College of The Holy Cross* </t>
  </si>
  <si>
    <t>East Carolina University*</t>
  </si>
  <si>
    <t xml:space="preserve">Minnesota State University-Moorhead* </t>
  </si>
  <si>
    <t xml:space="preserve">Northern Michigan University* </t>
  </si>
  <si>
    <t>Saint Anselm College*</t>
  </si>
  <si>
    <t>Siena University</t>
  </si>
  <si>
    <t>Virginia Tech</t>
  </si>
  <si>
    <t>Southern New Hampshire Univ*</t>
  </si>
  <si>
    <t xml:space="preserve">Baylor University* </t>
  </si>
  <si>
    <t>Bryant University*</t>
  </si>
  <si>
    <t>Creighton University</t>
  </si>
  <si>
    <t>Drexel University*</t>
  </si>
  <si>
    <t xml:space="preserve">Eastern Washington University* </t>
  </si>
  <si>
    <t>Keene State College*</t>
  </si>
  <si>
    <t>Lehigh University</t>
  </si>
  <si>
    <t xml:space="preserve">Merrimack College* </t>
  </si>
  <si>
    <t xml:space="preserve">San Jose State University* </t>
  </si>
  <si>
    <t>Union College #*</t>
  </si>
  <si>
    <t xml:space="preserve">UCLA* </t>
  </si>
  <si>
    <t>University of Dayton*</t>
  </si>
  <si>
    <t>University of Louisville*</t>
  </si>
  <si>
    <t xml:space="preserve">University of Wisconsin-Milwaukee* </t>
  </si>
  <si>
    <t>SUNY-Cortland*</t>
  </si>
  <si>
    <r>
      <t xml:space="preserve">Cornell University </t>
    </r>
    <r>
      <rPr>
        <b/>
        <i/>
        <sz val="11"/>
        <rFont val="Calibri"/>
        <family val="2"/>
        <scheme val="minor"/>
      </rPr>
      <t>#*</t>
    </r>
  </si>
  <si>
    <t>Elon University*</t>
  </si>
  <si>
    <t>Gonzaga University*</t>
  </si>
  <si>
    <t>James Madison University*</t>
  </si>
  <si>
    <t>Misericordia University #*</t>
  </si>
  <si>
    <t>Princeton University*</t>
  </si>
  <si>
    <t xml:space="preserve">University of Idaho* </t>
  </si>
  <si>
    <t>George Mason University</t>
  </si>
  <si>
    <t>* = Not in good ACHA standing</t>
  </si>
  <si>
    <t># = Not eligible for Postseason play</t>
  </si>
  <si>
    <t xml:space="preserve">Montana Tech </t>
  </si>
  <si>
    <t>Saint Mary's University of Minnesota</t>
  </si>
  <si>
    <t>Weber State University</t>
  </si>
  <si>
    <t>Utah State University</t>
  </si>
  <si>
    <t>St. Bonaventure University</t>
  </si>
  <si>
    <t>University of Mass.-Amherst</t>
  </si>
  <si>
    <t>Connecticut College</t>
  </si>
  <si>
    <t>Northeastern University</t>
  </si>
  <si>
    <t>Sacred Heart University</t>
  </si>
  <si>
    <t>Boston College</t>
  </si>
  <si>
    <t>Clarkson University</t>
  </si>
  <si>
    <t>Ohio University</t>
  </si>
  <si>
    <t>West Virginia University</t>
  </si>
  <si>
    <t>University of Saint Thomas</t>
  </si>
  <si>
    <t>Concordia University of Wisconsin</t>
  </si>
  <si>
    <t>University of Missouri</t>
  </si>
  <si>
    <t>University of Iowa</t>
  </si>
  <si>
    <t>University of Jamestown</t>
  </si>
  <si>
    <t>Lewis University</t>
  </si>
  <si>
    <t>University of Illinois</t>
  </si>
  <si>
    <t>University of Wisc.-Eau Claire</t>
  </si>
  <si>
    <t>Saint Johns University</t>
  </si>
  <si>
    <t>Aurora University</t>
  </si>
  <si>
    <t>University of Wisc.-LaCrosse</t>
  </si>
  <si>
    <t>Bethel University</t>
  </si>
  <si>
    <t>Oklahoma State University</t>
  </si>
  <si>
    <t>University of New Mexico</t>
  </si>
  <si>
    <t>University of Montana</t>
  </si>
  <si>
    <t>University of Texas</t>
  </si>
  <si>
    <t>Southern Methodist University</t>
  </si>
  <si>
    <t>MSU-Denver</t>
  </si>
  <si>
    <t>Colorado State University</t>
  </si>
  <si>
    <t>Western Washington University</t>
  </si>
  <si>
    <t>Washington State University</t>
  </si>
  <si>
    <t xml:space="preserve">University of California-San Diego </t>
  </si>
  <si>
    <t>Marist University</t>
  </si>
  <si>
    <t>University at Buffalo #</t>
  </si>
  <si>
    <t>Brockport State University #</t>
  </si>
  <si>
    <t>University of Mass.-Lowell</t>
  </si>
  <si>
    <t>Binghamton University</t>
  </si>
  <si>
    <t>University of Tennessee</t>
  </si>
  <si>
    <t>University of Tampa</t>
  </si>
  <si>
    <t>University of Alabama</t>
  </si>
  <si>
    <t>University of Minnesota</t>
  </si>
  <si>
    <t>Trine University</t>
  </si>
  <si>
    <t>DePaul University</t>
  </si>
  <si>
    <t>University of Wyoming</t>
  </si>
  <si>
    <t xml:space="preserve">University of Houston </t>
  </si>
  <si>
    <t>University of Florida</t>
  </si>
  <si>
    <t>University of Connecticut</t>
  </si>
  <si>
    <t>Conference Playoff Winner = Regionals Autobid</t>
  </si>
  <si>
    <t>University of Georgia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</si>
</sst>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i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0" xfId="0" applyFont="1" applyFill="1"/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0" fillId="3" borderId="0" xfId="0" applyFill="1"/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2" borderId="0" xfId="0" applyFont="1" applyFill="1"/>
    <xf numFmtId="0" fontId="7" fillId="0" borderId="0" xfId="0" applyFont="1" applyAlignment="1">
      <alignment horizontal="left"/>
    </xf>
    <xf numFmtId="0" fontId="6" fillId="4" borderId="0" xfId="0" applyFont="1" applyFill="1"/>
    <xf numFmtId="0" fontId="0" fillId="4" borderId="0" xfId="0" applyFill="1" applyAlignment="1">
      <alignment horizontal="center"/>
    </xf>
    <xf numFmtId="0" fontId="3" fillId="4" borderId="0" xfId="0" applyFont="1" applyFill="1" applyAlignment="1">
      <alignment horizontal="center"/>
    </xf>
    <xf numFmtId="164" fontId="0" fillId="4" borderId="0" xfId="0" applyNumberForma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7" fillId="4" borderId="0" xfId="0" applyFont="1" applyFill="1"/>
    <xf numFmtId="0" fontId="4" fillId="4" borderId="0" xfId="0" applyFont="1" applyFill="1" applyAlignment="1">
      <alignment horizontal="center"/>
    </xf>
    <xf numFmtId="0" fontId="7" fillId="5" borderId="0" xfId="0" applyFont="1" applyFill="1"/>
    <xf numFmtId="0" fontId="4" fillId="0" borderId="0" xfId="0" applyFont="1"/>
    <xf numFmtId="0" fontId="0" fillId="5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7" fillId="0" borderId="0" xfId="0" applyFont="1" applyFill="1"/>
    <xf numFmtId="0" fontId="6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0" xfId="0" applyFill="1"/>
    <xf numFmtId="164" fontId="0" fillId="0" borderId="0" xfId="0" applyNumberForma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/>
    <xf numFmtId="0" fontId="3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99545-2221-4558-900A-62759A63A5BA}">
  <dimension ref="A1:H227"/>
  <sheetViews>
    <sheetView tabSelected="1" topLeftCell="A44" zoomScale="96" zoomScaleNormal="96" workbookViewId="0">
      <selection activeCell="I62" sqref="I62"/>
    </sheetView>
  </sheetViews>
  <sheetFormatPr defaultRowHeight="14.5" x14ac:dyDescent="0.35"/>
  <cols>
    <col min="1" max="1" width="5.81640625" style="1" customWidth="1"/>
    <col min="2" max="2" width="40.26953125" style="18" bestFit="1" customWidth="1"/>
    <col min="3" max="4" width="4" style="1" customWidth="1"/>
    <col min="5" max="5" width="7.54296875" style="1" customWidth="1"/>
    <col min="6" max="6" width="10.81640625" style="1" customWidth="1"/>
    <col min="7" max="7" width="9.1796875" style="2"/>
    <col min="8" max="8" width="14.453125" style="1" customWidth="1"/>
    <col min="223" max="223" width="5.81640625" customWidth="1"/>
    <col min="224" max="224" width="40.26953125" bestFit="1" customWidth="1"/>
    <col min="225" max="226" width="4" customWidth="1"/>
    <col min="227" max="227" width="5.26953125" customWidth="1"/>
    <col min="228" max="228" width="6.54296875" customWidth="1"/>
    <col min="229" max="229" width="7.54296875" customWidth="1"/>
    <col min="232" max="232" width="8.453125" customWidth="1"/>
    <col min="479" max="479" width="5.81640625" customWidth="1"/>
    <col min="480" max="480" width="40.26953125" bestFit="1" customWidth="1"/>
    <col min="481" max="482" width="4" customWidth="1"/>
    <col min="483" max="483" width="5.26953125" customWidth="1"/>
    <col min="484" max="484" width="6.54296875" customWidth="1"/>
    <col min="485" max="485" width="7.54296875" customWidth="1"/>
    <col min="488" max="488" width="8.453125" customWidth="1"/>
    <col min="735" max="735" width="5.81640625" customWidth="1"/>
    <col min="736" max="736" width="40.26953125" bestFit="1" customWidth="1"/>
    <col min="737" max="738" width="4" customWidth="1"/>
    <col min="739" max="739" width="5.26953125" customWidth="1"/>
    <col min="740" max="740" width="6.54296875" customWidth="1"/>
    <col min="741" max="741" width="7.54296875" customWidth="1"/>
    <col min="744" max="744" width="8.453125" customWidth="1"/>
    <col min="991" max="991" width="5.81640625" customWidth="1"/>
    <col min="992" max="992" width="40.26953125" bestFit="1" customWidth="1"/>
    <col min="993" max="994" width="4" customWidth="1"/>
    <col min="995" max="995" width="5.26953125" customWidth="1"/>
    <col min="996" max="996" width="6.54296875" customWidth="1"/>
    <col min="997" max="997" width="7.54296875" customWidth="1"/>
    <col min="1000" max="1000" width="8.453125" customWidth="1"/>
    <col min="1247" max="1247" width="5.81640625" customWidth="1"/>
    <col min="1248" max="1248" width="40.26953125" bestFit="1" customWidth="1"/>
    <col min="1249" max="1250" width="4" customWidth="1"/>
    <col min="1251" max="1251" width="5.26953125" customWidth="1"/>
    <col min="1252" max="1252" width="6.54296875" customWidth="1"/>
    <col min="1253" max="1253" width="7.54296875" customWidth="1"/>
    <col min="1256" max="1256" width="8.453125" customWidth="1"/>
    <col min="1503" max="1503" width="5.81640625" customWidth="1"/>
    <col min="1504" max="1504" width="40.26953125" bestFit="1" customWidth="1"/>
    <col min="1505" max="1506" width="4" customWidth="1"/>
    <col min="1507" max="1507" width="5.26953125" customWidth="1"/>
    <col min="1508" max="1508" width="6.54296875" customWidth="1"/>
    <col min="1509" max="1509" width="7.54296875" customWidth="1"/>
    <col min="1512" max="1512" width="8.453125" customWidth="1"/>
    <col min="1759" max="1759" width="5.81640625" customWidth="1"/>
    <col min="1760" max="1760" width="40.26953125" bestFit="1" customWidth="1"/>
    <col min="1761" max="1762" width="4" customWidth="1"/>
    <col min="1763" max="1763" width="5.26953125" customWidth="1"/>
    <col min="1764" max="1764" width="6.54296875" customWidth="1"/>
    <col min="1765" max="1765" width="7.54296875" customWidth="1"/>
    <col min="1768" max="1768" width="8.453125" customWidth="1"/>
    <col min="2015" max="2015" width="5.81640625" customWidth="1"/>
    <col min="2016" max="2016" width="40.26953125" bestFit="1" customWidth="1"/>
    <col min="2017" max="2018" width="4" customWidth="1"/>
    <col min="2019" max="2019" width="5.26953125" customWidth="1"/>
    <col min="2020" max="2020" width="6.54296875" customWidth="1"/>
    <col min="2021" max="2021" width="7.54296875" customWidth="1"/>
    <col min="2024" max="2024" width="8.453125" customWidth="1"/>
    <col min="2271" max="2271" width="5.81640625" customWidth="1"/>
    <col min="2272" max="2272" width="40.26953125" bestFit="1" customWidth="1"/>
    <col min="2273" max="2274" width="4" customWidth="1"/>
    <col min="2275" max="2275" width="5.26953125" customWidth="1"/>
    <col min="2276" max="2276" width="6.54296875" customWidth="1"/>
    <col min="2277" max="2277" width="7.54296875" customWidth="1"/>
    <col min="2280" max="2280" width="8.453125" customWidth="1"/>
    <col min="2527" max="2527" width="5.81640625" customWidth="1"/>
    <col min="2528" max="2528" width="40.26953125" bestFit="1" customWidth="1"/>
    <col min="2529" max="2530" width="4" customWidth="1"/>
    <col min="2531" max="2531" width="5.26953125" customWidth="1"/>
    <col min="2532" max="2532" width="6.54296875" customWidth="1"/>
    <col min="2533" max="2533" width="7.54296875" customWidth="1"/>
    <col min="2536" max="2536" width="8.453125" customWidth="1"/>
    <col min="2783" max="2783" width="5.81640625" customWidth="1"/>
    <col min="2784" max="2784" width="40.26953125" bestFit="1" customWidth="1"/>
    <col min="2785" max="2786" width="4" customWidth="1"/>
    <col min="2787" max="2787" width="5.26953125" customWidth="1"/>
    <col min="2788" max="2788" width="6.54296875" customWidth="1"/>
    <col min="2789" max="2789" width="7.54296875" customWidth="1"/>
    <col min="2792" max="2792" width="8.453125" customWidth="1"/>
    <col min="3039" max="3039" width="5.81640625" customWidth="1"/>
    <col min="3040" max="3040" width="40.26953125" bestFit="1" customWidth="1"/>
    <col min="3041" max="3042" width="4" customWidth="1"/>
    <col min="3043" max="3043" width="5.26953125" customWidth="1"/>
    <col min="3044" max="3044" width="6.54296875" customWidth="1"/>
    <col min="3045" max="3045" width="7.54296875" customWidth="1"/>
    <col min="3048" max="3048" width="8.453125" customWidth="1"/>
    <col min="3295" max="3295" width="5.81640625" customWidth="1"/>
    <col min="3296" max="3296" width="40.26953125" bestFit="1" customWidth="1"/>
    <col min="3297" max="3298" width="4" customWidth="1"/>
    <col min="3299" max="3299" width="5.26953125" customWidth="1"/>
    <col min="3300" max="3300" width="6.54296875" customWidth="1"/>
    <col min="3301" max="3301" width="7.54296875" customWidth="1"/>
    <col min="3304" max="3304" width="8.453125" customWidth="1"/>
    <col min="3551" max="3551" width="5.81640625" customWidth="1"/>
    <col min="3552" max="3552" width="40.26953125" bestFit="1" customWidth="1"/>
    <col min="3553" max="3554" width="4" customWidth="1"/>
    <col min="3555" max="3555" width="5.26953125" customWidth="1"/>
    <col min="3556" max="3556" width="6.54296875" customWidth="1"/>
    <col min="3557" max="3557" width="7.54296875" customWidth="1"/>
    <col min="3560" max="3560" width="8.453125" customWidth="1"/>
    <col min="3807" max="3807" width="5.81640625" customWidth="1"/>
    <col min="3808" max="3808" width="40.26953125" bestFit="1" customWidth="1"/>
    <col min="3809" max="3810" width="4" customWidth="1"/>
    <col min="3811" max="3811" width="5.26953125" customWidth="1"/>
    <col min="3812" max="3812" width="6.54296875" customWidth="1"/>
    <col min="3813" max="3813" width="7.54296875" customWidth="1"/>
    <col min="3816" max="3816" width="8.453125" customWidth="1"/>
    <col min="4063" max="4063" width="5.81640625" customWidth="1"/>
    <col min="4064" max="4064" width="40.26953125" bestFit="1" customWidth="1"/>
    <col min="4065" max="4066" width="4" customWidth="1"/>
    <col min="4067" max="4067" width="5.26953125" customWidth="1"/>
    <col min="4068" max="4068" width="6.54296875" customWidth="1"/>
    <col min="4069" max="4069" width="7.54296875" customWidth="1"/>
    <col min="4072" max="4072" width="8.453125" customWidth="1"/>
    <col min="4319" max="4319" width="5.81640625" customWidth="1"/>
    <col min="4320" max="4320" width="40.26953125" bestFit="1" customWidth="1"/>
    <col min="4321" max="4322" width="4" customWidth="1"/>
    <col min="4323" max="4323" width="5.26953125" customWidth="1"/>
    <col min="4324" max="4324" width="6.54296875" customWidth="1"/>
    <col min="4325" max="4325" width="7.54296875" customWidth="1"/>
    <col min="4328" max="4328" width="8.453125" customWidth="1"/>
    <col min="4575" max="4575" width="5.81640625" customWidth="1"/>
    <col min="4576" max="4576" width="40.26953125" bestFit="1" customWidth="1"/>
    <col min="4577" max="4578" width="4" customWidth="1"/>
    <col min="4579" max="4579" width="5.26953125" customWidth="1"/>
    <col min="4580" max="4580" width="6.54296875" customWidth="1"/>
    <col min="4581" max="4581" width="7.54296875" customWidth="1"/>
    <col min="4584" max="4584" width="8.453125" customWidth="1"/>
    <col min="4831" max="4831" width="5.81640625" customWidth="1"/>
    <col min="4832" max="4832" width="40.26953125" bestFit="1" customWidth="1"/>
    <col min="4833" max="4834" width="4" customWidth="1"/>
    <col min="4835" max="4835" width="5.26953125" customWidth="1"/>
    <col min="4836" max="4836" width="6.54296875" customWidth="1"/>
    <col min="4837" max="4837" width="7.54296875" customWidth="1"/>
    <col min="4840" max="4840" width="8.453125" customWidth="1"/>
    <col min="5087" max="5087" width="5.81640625" customWidth="1"/>
    <col min="5088" max="5088" width="40.26953125" bestFit="1" customWidth="1"/>
    <col min="5089" max="5090" width="4" customWidth="1"/>
    <col min="5091" max="5091" width="5.26953125" customWidth="1"/>
    <col min="5092" max="5092" width="6.54296875" customWidth="1"/>
    <col min="5093" max="5093" width="7.54296875" customWidth="1"/>
    <col min="5096" max="5096" width="8.453125" customWidth="1"/>
    <col min="5343" max="5343" width="5.81640625" customWidth="1"/>
    <col min="5344" max="5344" width="40.26953125" bestFit="1" customWidth="1"/>
    <col min="5345" max="5346" width="4" customWidth="1"/>
    <col min="5347" max="5347" width="5.26953125" customWidth="1"/>
    <col min="5348" max="5348" width="6.54296875" customWidth="1"/>
    <col min="5349" max="5349" width="7.54296875" customWidth="1"/>
    <col min="5352" max="5352" width="8.453125" customWidth="1"/>
    <col min="5599" max="5599" width="5.81640625" customWidth="1"/>
    <col min="5600" max="5600" width="40.26953125" bestFit="1" customWidth="1"/>
    <col min="5601" max="5602" width="4" customWidth="1"/>
    <col min="5603" max="5603" width="5.26953125" customWidth="1"/>
    <col min="5604" max="5604" width="6.54296875" customWidth="1"/>
    <col min="5605" max="5605" width="7.54296875" customWidth="1"/>
    <col min="5608" max="5608" width="8.453125" customWidth="1"/>
    <col min="5855" max="5855" width="5.81640625" customWidth="1"/>
    <col min="5856" max="5856" width="40.26953125" bestFit="1" customWidth="1"/>
    <col min="5857" max="5858" width="4" customWidth="1"/>
    <col min="5859" max="5859" width="5.26953125" customWidth="1"/>
    <col min="5860" max="5860" width="6.54296875" customWidth="1"/>
    <col min="5861" max="5861" width="7.54296875" customWidth="1"/>
    <col min="5864" max="5864" width="8.453125" customWidth="1"/>
    <col min="6111" max="6111" width="5.81640625" customWidth="1"/>
    <col min="6112" max="6112" width="40.26953125" bestFit="1" customWidth="1"/>
    <col min="6113" max="6114" width="4" customWidth="1"/>
    <col min="6115" max="6115" width="5.26953125" customWidth="1"/>
    <col min="6116" max="6116" width="6.54296875" customWidth="1"/>
    <col min="6117" max="6117" width="7.54296875" customWidth="1"/>
    <col min="6120" max="6120" width="8.453125" customWidth="1"/>
    <col min="6367" max="6367" width="5.81640625" customWidth="1"/>
    <col min="6368" max="6368" width="40.26953125" bestFit="1" customWidth="1"/>
    <col min="6369" max="6370" width="4" customWidth="1"/>
    <col min="6371" max="6371" width="5.26953125" customWidth="1"/>
    <col min="6372" max="6372" width="6.54296875" customWidth="1"/>
    <col min="6373" max="6373" width="7.54296875" customWidth="1"/>
    <col min="6376" max="6376" width="8.453125" customWidth="1"/>
    <col min="6623" max="6623" width="5.81640625" customWidth="1"/>
    <col min="6624" max="6624" width="40.26953125" bestFit="1" customWidth="1"/>
    <col min="6625" max="6626" width="4" customWidth="1"/>
    <col min="6627" max="6627" width="5.26953125" customWidth="1"/>
    <col min="6628" max="6628" width="6.54296875" customWidth="1"/>
    <col min="6629" max="6629" width="7.54296875" customWidth="1"/>
    <col min="6632" max="6632" width="8.453125" customWidth="1"/>
    <col min="6879" max="6879" width="5.81640625" customWidth="1"/>
    <col min="6880" max="6880" width="40.26953125" bestFit="1" customWidth="1"/>
    <col min="6881" max="6882" width="4" customWidth="1"/>
    <col min="6883" max="6883" width="5.26953125" customWidth="1"/>
    <col min="6884" max="6884" width="6.54296875" customWidth="1"/>
    <col min="6885" max="6885" width="7.54296875" customWidth="1"/>
    <col min="6888" max="6888" width="8.453125" customWidth="1"/>
    <col min="7135" max="7135" width="5.81640625" customWidth="1"/>
    <col min="7136" max="7136" width="40.26953125" bestFit="1" customWidth="1"/>
    <col min="7137" max="7138" width="4" customWidth="1"/>
    <col min="7139" max="7139" width="5.26953125" customWidth="1"/>
    <col min="7140" max="7140" width="6.54296875" customWidth="1"/>
    <col min="7141" max="7141" width="7.54296875" customWidth="1"/>
    <col min="7144" max="7144" width="8.453125" customWidth="1"/>
    <col min="7391" max="7391" width="5.81640625" customWidth="1"/>
    <col min="7392" max="7392" width="40.26953125" bestFit="1" customWidth="1"/>
    <col min="7393" max="7394" width="4" customWidth="1"/>
    <col min="7395" max="7395" width="5.26953125" customWidth="1"/>
    <col min="7396" max="7396" width="6.54296875" customWidth="1"/>
    <col min="7397" max="7397" width="7.54296875" customWidth="1"/>
    <col min="7400" max="7400" width="8.453125" customWidth="1"/>
    <col min="7647" max="7647" width="5.81640625" customWidth="1"/>
    <col min="7648" max="7648" width="40.26953125" bestFit="1" customWidth="1"/>
    <col min="7649" max="7650" width="4" customWidth="1"/>
    <col min="7651" max="7651" width="5.26953125" customWidth="1"/>
    <col min="7652" max="7652" width="6.54296875" customWidth="1"/>
    <col min="7653" max="7653" width="7.54296875" customWidth="1"/>
    <col min="7656" max="7656" width="8.453125" customWidth="1"/>
    <col min="7903" max="7903" width="5.81640625" customWidth="1"/>
    <col min="7904" max="7904" width="40.26953125" bestFit="1" customWidth="1"/>
    <col min="7905" max="7906" width="4" customWidth="1"/>
    <col min="7907" max="7907" width="5.26953125" customWidth="1"/>
    <col min="7908" max="7908" width="6.54296875" customWidth="1"/>
    <col min="7909" max="7909" width="7.54296875" customWidth="1"/>
    <col min="7912" max="7912" width="8.453125" customWidth="1"/>
    <col min="8159" max="8159" width="5.81640625" customWidth="1"/>
    <col min="8160" max="8160" width="40.26953125" bestFit="1" customWidth="1"/>
    <col min="8161" max="8162" width="4" customWidth="1"/>
    <col min="8163" max="8163" width="5.26953125" customWidth="1"/>
    <col min="8164" max="8164" width="6.54296875" customWidth="1"/>
    <col min="8165" max="8165" width="7.54296875" customWidth="1"/>
    <col min="8168" max="8168" width="8.453125" customWidth="1"/>
    <col min="8415" max="8415" width="5.81640625" customWidth="1"/>
    <col min="8416" max="8416" width="40.26953125" bestFit="1" customWidth="1"/>
    <col min="8417" max="8418" width="4" customWidth="1"/>
    <col min="8419" max="8419" width="5.26953125" customWidth="1"/>
    <col min="8420" max="8420" width="6.54296875" customWidth="1"/>
    <col min="8421" max="8421" width="7.54296875" customWidth="1"/>
    <col min="8424" max="8424" width="8.453125" customWidth="1"/>
    <col min="8671" max="8671" width="5.81640625" customWidth="1"/>
    <col min="8672" max="8672" width="40.26953125" bestFit="1" customWidth="1"/>
    <col min="8673" max="8674" width="4" customWidth="1"/>
    <col min="8675" max="8675" width="5.26953125" customWidth="1"/>
    <col min="8676" max="8676" width="6.54296875" customWidth="1"/>
    <col min="8677" max="8677" width="7.54296875" customWidth="1"/>
    <col min="8680" max="8680" width="8.453125" customWidth="1"/>
    <col min="8927" max="8927" width="5.81640625" customWidth="1"/>
    <col min="8928" max="8928" width="40.26953125" bestFit="1" customWidth="1"/>
    <col min="8929" max="8930" width="4" customWidth="1"/>
    <col min="8931" max="8931" width="5.26953125" customWidth="1"/>
    <col min="8932" max="8932" width="6.54296875" customWidth="1"/>
    <col min="8933" max="8933" width="7.54296875" customWidth="1"/>
    <col min="8936" max="8936" width="8.453125" customWidth="1"/>
    <col min="9183" max="9183" width="5.81640625" customWidth="1"/>
    <col min="9184" max="9184" width="40.26953125" bestFit="1" customWidth="1"/>
    <col min="9185" max="9186" width="4" customWidth="1"/>
    <col min="9187" max="9187" width="5.26953125" customWidth="1"/>
    <col min="9188" max="9188" width="6.54296875" customWidth="1"/>
    <col min="9189" max="9189" width="7.54296875" customWidth="1"/>
    <col min="9192" max="9192" width="8.453125" customWidth="1"/>
    <col min="9439" max="9439" width="5.81640625" customWidth="1"/>
    <col min="9440" max="9440" width="40.26953125" bestFit="1" customWidth="1"/>
    <col min="9441" max="9442" width="4" customWidth="1"/>
    <col min="9443" max="9443" width="5.26953125" customWidth="1"/>
    <col min="9444" max="9444" width="6.54296875" customWidth="1"/>
    <col min="9445" max="9445" width="7.54296875" customWidth="1"/>
    <col min="9448" max="9448" width="8.453125" customWidth="1"/>
    <col min="9695" max="9695" width="5.81640625" customWidth="1"/>
    <col min="9696" max="9696" width="40.26953125" bestFit="1" customWidth="1"/>
    <col min="9697" max="9698" width="4" customWidth="1"/>
    <col min="9699" max="9699" width="5.26953125" customWidth="1"/>
    <col min="9700" max="9700" width="6.54296875" customWidth="1"/>
    <col min="9701" max="9701" width="7.54296875" customWidth="1"/>
    <col min="9704" max="9704" width="8.453125" customWidth="1"/>
    <col min="9951" max="9951" width="5.81640625" customWidth="1"/>
    <col min="9952" max="9952" width="40.26953125" bestFit="1" customWidth="1"/>
    <col min="9953" max="9954" width="4" customWidth="1"/>
    <col min="9955" max="9955" width="5.26953125" customWidth="1"/>
    <col min="9956" max="9956" width="6.54296875" customWidth="1"/>
    <col min="9957" max="9957" width="7.54296875" customWidth="1"/>
    <col min="9960" max="9960" width="8.453125" customWidth="1"/>
    <col min="10207" max="10207" width="5.81640625" customWidth="1"/>
    <col min="10208" max="10208" width="40.26953125" bestFit="1" customWidth="1"/>
    <col min="10209" max="10210" width="4" customWidth="1"/>
    <col min="10211" max="10211" width="5.26953125" customWidth="1"/>
    <col min="10212" max="10212" width="6.54296875" customWidth="1"/>
    <col min="10213" max="10213" width="7.54296875" customWidth="1"/>
    <col min="10216" max="10216" width="8.453125" customWidth="1"/>
    <col min="10463" max="10463" width="5.81640625" customWidth="1"/>
    <col min="10464" max="10464" width="40.26953125" bestFit="1" customWidth="1"/>
    <col min="10465" max="10466" width="4" customWidth="1"/>
    <col min="10467" max="10467" width="5.26953125" customWidth="1"/>
    <col min="10468" max="10468" width="6.54296875" customWidth="1"/>
    <col min="10469" max="10469" width="7.54296875" customWidth="1"/>
    <col min="10472" max="10472" width="8.453125" customWidth="1"/>
    <col min="10719" max="10719" width="5.81640625" customWidth="1"/>
    <col min="10720" max="10720" width="40.26953125" bestFit="1" customWidth="1"/>
    <col min="10721" max="10722" width="4" customWidth="1"/>
    <col min="10723" max="10723" width="5.26953125" customWidth="1"/>
    <col min="10724" max="10724" width="6.54296875" customWidth="1"/>
    <col min="10725" max="10725" width="7.54296875" customWidth="1"/>
    <col min="10728" max="10728" width="8.453125" customWidth="1"/>
    <col min="10975" max="10975" width="5.81640625" customWidth="1"/>
    <col min="10976" max="10976" width="40.26953125" bestFit="1" customWidth="1"/>
    <col min="10977" max="10978" width="4" customWidth="1"/>
    <col min="10979" max="10979" width="5.26953125" customWidth="1"/>
    <col min="10980" max="10980" width="6.54296875" customWidth="1"/>
    <col min="10981" max="10981" width="7.54296875" customWidth="1"/>
    <col min="10984" max="10984" width="8.453125" customWidth="1"/>
    <col min="11231" max="11231" width="5.81640625" customWidth="1"/>
    <col min="11232" max="11232" width="40.26953125" bestFit="1" customWidth="1"/>
    <col min="11233" max="11234" width="4" customWidth="1"/>
    <col min="11235" max="11235" width="5.26953125" customWidth="1"/>
    <col min="11236" max="11236" width="6.54296875" customWidth="1"/>
    <col min="11237" max="11237" width="7.54296875" customWidth="1"/>
    <col min="11240" max="11240" width="8.453125" customWidth="1"/>
    <col min="11487" max="11487" width="5.81640625" customWidth="1"/>
    <col min="11488" max="11488" width="40.26953125" bestFit="1" customWidth="1"/>
    <col min="11489" max="11490" width="4" customWidth="1"/>
    <col min="11491" max="11491" width="5.26953125" customWidth="1"/>
    <col min="11492" max="11492" width="6.54296875" customWidth="1"/>
    <col min="11493" max="11493" width="7.54296875" customWidth="1"/>
    <col min="11496" max="11496" width="8.453125" customWidth="1"/>
    <col min="11743" max="11743" width="5.81640625" customWidth="1"/>
    <col min="11744" max="11744" width="40.26953125" bestFit="1" customWidth="1"/>
    <col min="11745" max="11746" width="4" customWidth="1"/>
    <col min="11747" max="11747" width="5.26953125" customWidth="1"/>
    <col min="11748" max="11748" width="6.54296875" customWidth="1"/>
    <col min="11749" max="11749" width="7.54296875" customWidth="1"/>
    <col min="11752" max="11752" width="8.453125" customWidth="1"/>
    <col min="11999" max="11999" width="5.81640625" customWidth="1"/>
    <col min="12000" max="12000" width="40.26953125" bestFit="1" customWidth="1"/>
    <col min="12001" max="12002" width="4" customWidth="1"/>
    <col min="12003" max="12003" width="5.26953125" customWidth="1"/>
    <col min="12004" max="12004" width="6.54296875" customWidth="1"/>
    <col min="12005" max="12005" width="7.54296875" customWidth="1"/>
    <col min="12008" max="12008" width="8.453125" customWidth="1"/>
    <col min="12255" max="12255" width="5.81640625" customWidth="1"/>
    <col min="12256" max="12256" width="40.26953125" bestFit="1" customWidth="1"/>
    <col min="12257" max="12258" width="4" customWidth="1"/>
    <col min="12259" max="12259" width="5.26953125" customWidth="1"/>
    <col min="12260" max="12260" width="6.54296875" customWidth="1"/>
    <col min="12261" max="12261" width="7.54296875" customWidth="1"/>
    <col min="12264" max="12264" width="8.453125" customWidth="1"/>
    <col min="12511" max="12511" width="5.81640625" customWidth="1"/>
    <col min="12512" max="12512" width="40.26953125" bestFit="1" customWidth="1"/>
    <col min="12513" max="12514" width="4" customWidth="1"/>
    <col min="12515" max="12515" width="5.26953125" customWidth="1"/>
    <col min="12516" max="12516" width="6.54296875" customWidth="1"/>
    <col min="12517" max="12517" width="7.54296875" customWidth="1"/>
    <col min="12520" max="12520" width="8.453125" customWidth="1"/>
    <col min="12767" max="12767" width="5.81640625" customWidth="1"/>
    <col min="12768" max="12768" width="40.26953125" bestFit="1" customWidth="1"/>
    <col min="12769" max="12770" width="4" customWidth="1"/>
    <col min="12771" max="12771" width="5.26953125" customWidth="1"/>
    <col min="12772" max="12772" width="6.54296875" customWidth="1"/>
    <col min="12773" max="12773" width="7.54296875" customWidth="1"/>
    <col min="12776" max="12776" width="8.453125" customWidth="1"/>
    <col min="13023" max="13023" width="5.81640625" customWidth="1"/>
    <col min="13024" max="13024" width="40.26953125" bestFit="1" customWidth="1"/>
    <col min="13025" max="13026" width="4" customWidth="1"/>
    <col min="13027" max="13027" width="5.26953125" customWidth="1"/>
    <col min="13028" max="13028" width="6.54296875" customWidth="1"/>
    <col min="13029" max="13029" width="7.54296875" customWidth="1"/>
    <col min="13032" max="13032" width="8.453125" customWidth="1"/>
    <col min="13279" max="13279" width="5.81640625" customWidth="1"/>
    <col min="13280" max="13280" width="40.26953125" bestFit="1" customWidth="1"/>
    <col min="13281" max="13282" width="4" customWidth="1"/>
    <col min="13283" max="13283" width="5.26953125" customWidth="1"/>
    <col min="13284" max="13284" width="6.54296875" customWidth="1"/>
    <col min="13285" max="13285" width="7.54296875" customWidth="1"/>
    <col min="13288" max="13288" width="8.453125" customWidth="1"/>
    <col min="13535" max="13535" width="5.81640625" customWidth="1"/>
    <col min="13536" max="13536" width="40.26953125" bestFit="1" customWidth="1"/>
    <col min="13537" max="13538" width="4" customWidth="1"/>
    <col min="13539" max="13539" width="5.26953125" customWidth="1"/>
    <col min="13540" max="13540" width="6.54296875" customWidth="1"/>
    <col min="13541" max="13541" width="7.54296875" customWidth="1"/>
    <col min="13544" max="13544" width="8.453125" customWidth="1"/>
    <col min="13791" max="13791" width="5.81640625" customWidth="1"/>
    <col min="13792" max="13792" width="40.26953125" bestFit="1" customWidth="1"/>
    <col min="13793" max="13794" width="4" customWidth="1"/>
    <col min="13795" max="13795" width="5.26953125" customWidth="1"/>
    <col min="13796" max="13796" width="6.54296875" customWidth="1"/>
    <col min="13797" max="13797" width="7.54296875" customWidth="1"/>
    <col min="13800" max="13800" width="8.453125" customWidth="1"/>
    <col min="14047" max="14047" width="5.81640625" customWidth="1"/>
    <col min="14048" max="14048" width="40.26953125" bestFit="1" customWidth="1"/>
    <col min="14049" max="14050" width="4" customWidth="1"/>
    <col min="14051" max="14051" width="5.26953125" customWidth="1"/>
    <col min="14052" max="14052" width="6.54296875" customWidth="1"/>
    <col min="14053" max="14053" width="7.54296875" customWidth="1"/>
    <col min="14056" max="14056" width="8.453125" customWidth="1"/>
    <col min="14303" max="14303" width="5.81640625" customWidth="1"/>
    <col min="14304" max="14304" width="40.26953125" bestFit="1" customWidth="1"/>
    <col min="14305" max="14306" width="4" customWidth="1"/>
    <col min="14307" max="14307" width="5.26953125" customWidth="1"/>
    <col min="14308" max="14308" width="6.54296875" customWidth="1"/>
    <col min="14309" max="14309" width="7.54296875" customWidth="1"/>
    <col min="14312" max="14312" width="8.453125" customWidth="1"/>
    <col min="14559" max="14559" width="5.81640625" customWidth="1"/>
    <col min="14560" max="14560" width="40.26953125" bestFit="1" customWidth="1"/>
    <col min="14561" max="14562" width="4" customWidth="1"/>
    <col min="14563" max="14563" width="5.26953125" customWidth="1"/>
    <col min="14564" max="14564" width="6.54296875" customWidth="1"/>
    <col min="14565" max="14565" width="7.54296875" customWidth="1"/>
    <col min="14568" max="14568" width="8.453125" customWidth="1"/>
    <col min="14815" max="14815" width="5.81640625" customWidth="1"/>
    <col min="14816" max="14816" width="40.26953125" bestFit="1" customWidth="1"/>
    <col min="14817" max="14818" width="4" customWidth="1"/>
    <col min="14819" max="14819" width="5.26953125" customWidth="1"/>
    <col min="14820" max="14820" width="6.54296875" customWidth="1"/>
    <col min="14821" max="14821" width="7.54296875" customWidth="1"/>
    <col min="14824" max="14824" width="8.453125" customWidth="1"/>
    <col min="15071" max="15071" width="5.81640625" customWidth="1"/>
    <col min="15072" max="15072" width="40.26953125" bestFit="1" customWidth="1"/>
    <col min="15073" max="15074" width="4" customWidth="1"/>
    <col min="15075" max="15075" width="5.26953125" customWidth="1"/>
    <col min="15076" max="15076" width="6.54296875" customWidth="1"/>
    <col min="15077" max="15077" width="7.54296875" customWidth="1"/>
    <col min="15080" max="15080" width="8.453125" customWidth="1"/>
    <col min="15327" max="15327" width="5.81640625" customWidth="1"/>
    <col min="15328" max="15328" width="40.26953125" bestFit="1" customWidth="1"/>
    <col min="15329" max="15330" width="4" customWidth="1"/>
    <col min="15331" max="15331" width="5.26953125" customWidth="1"/>
    <col min="15332" max="15332" width="6.54296875" customWidth="1"/>
    <col min="15333" max="15333" width="7.54296875" customWidth="1"/>
    <col min="15336" max="15336" width="8.453125" customWidth="1"/>
    <col min="15583" max="15583" width="5.81640625" customWidth="1"/>
    <col min="15584" max="15584" width="40.26953125" bestFit="1" customWidth="1"/>
    <col min="15585" max="15586" width="4" customWidth="1"/>
    <col min="15587" max="15587" width="5.26953125" customWidth="1"/>
    <col min="15588" max="15588" width="6.54296875" customWidth="1"/>
    <col min="15589" max="15589" width="7.54296875" customWidth="1"/>
    <col min="15592" max="15592" width="8.453125" customWidth="1"/>
    <col min="15839" max="15839" width="5.81640625" customWidth="1"/>
    <col min="15840" max="15840" width="40.26953125" bestFit="1" customWidth="1"/>
    <col min="15841" max="15842" width="4" customWidth="1"/>
    <col min="15843" max="15843" width="5.26953125" customWidth="1"/>
    <col min="15844" max="15844" width="6.54296875" customWidth="1"/>
    <col min="15845" max="15845" width="7.54296875" customWidth="1"/>
    <col min="15848" max="15848" width="8.453125" customWidth="1"/>
    <col min="16095" max="16095" width="5.81640625" customWidth="1"/>
    <col min="16096" max="16096" width="40.26953125" bestFit="1" customWidth="1"/>
    <col min="16097" max="16098" width="4" customWidth="1"/>
    <col min="16099" max="16099" width="5.26953125" customWidth="1"/>
    <col min="16100" max="16100" width="6.54296875" customWidth="1"/>
    <col min="16101" max="16101" width="7.54296875" customWidth="1"/>
    <col min="16104" max="16104" width="8.453125" customWidth="1"/>
    <col min="16352" max="16352" width="9.1796875" customWidth="1"/>
    <col min="16354" max="16384" width="9.1796875" customWidth="1"/>
  </cols>
  <sheetData>
    <row r="1" spans="1:8" ht="13.5" customHeight="1" x14ac:dyDescent="0.35">
      <c r="B1" s="20" t="s">
        <v>0</v>
      </c>
    </row>
    <row r="2" spans="1:8" s="4" customFormat="1" ht="13.5" customHeight="1" x14ac:dyDescent="0.35">
      <c r="A2" s="3" t="s">
        <v>1</v>
      </c>
      <c r="B2" s="19" t="s">
        <v>2</v>
      </c>
      <c r="C2" s="3" t="s">
        <v>3</v>
      </c>
      <c r="D2" s="3" t="s">
        <v>4</v>
      </c>
      <c r="E2" s="3" t="s">
        <v>5</v>
      </c>
      <c r="F2" s="3" t="s">
        <v>58</v>
      </c>
      <c r="G2" s="5" t="s">
        <v>6</v>
      </c>
      <c r="H2" s="3" t="s">
        <v>59</v>
      </c>
    </row>
    <row r="3" spans="1:8" ht="13.5" customHeight="1" x14ac:dyDescent="0.35">
      <c r="A3" s="33">
        <v>1</v>
      </c>
      <c r="B3" s="34" t="s">
        <v>102</v>
      </c>
      <c r="C3" s="1">
        <v>23</v>
      </c>
      <c r="D3" s="1">
        <v>1</v>
      </c>
      <c r="E3" s="6">
        <f t="shared" ref="E3:E5" si="0">((C3/(C3+D3))*0.8)</f>
        <v>0.76666666666666672</v>
      </c>
      <c r="F3" s="6">
        <v>11.37</v>
      </c>
      <c r="H3" s="6">
        <f>SUM(E3+F3-G3)</f>
        <v>12.136666666666667</v>
      </c>
    </row>
    <row r="4" spans="1:8" ht="13.5" customHeight="1" x14ac:dyDescent="0.35">
      <c r="A4" s="33">
        <v>2</v>
      </c>
      <c r="B4" s="34" t="s">
        <v>103</v>
      </c>
      <c r="C4" s="1">
        <v>18</v>
      </c>
      <c r="D4" s="1">
        <v>4</v>
      </c>
      <c r="E4" s="6">
        <f t="shared" si="0"/>
        <v>0.65454545454545465</v>
      </c>
      <c r="F4" s="6">
        <v>10.61</v>
      </c>
      <c r="G4" s="7"/>
      <c r="H4" s="6">
        <f t="shared" ref="H4:H26" si="1">SUM(E4+F4-G4)</f>
        <v>11.264545454545454</v>
      </c>
    </row>
    <row r="5" spans="1:8" ht="13.5" customHeight="1" x14ac:dyDescent="0.35">
      <c r="A5" s="33">
        <v>3</v>
      </c>
      <c r="B5" s="34" t="s">
        <v>176</v>
      </c>
      <c r="C5" s="1">
        <v>18</v>
      </c>
      <c r="D5" s="1">
        <v>4</v>
      </c>
      <c r="E5" s="6">
        <f t="shared" si="0"/>
        <v>0.65454545454545465</v>
      </c>
      <c r="F5" s="6">
        <v>10.48</v>
      </c>
      <c r="H5" s="6">
        <f t="shared" si="1"/>
        <v>11.134545454545455</v>
      </c>
    </row>
    <row r="6" spans="1:8" ht="13.5" customHeight="1" x14ac:dyDescent="0.35">
      <c r="A6" s="33">
        <v>4</v>
      </c>
      <c r="B6" s="34" t="s">
        <v>177</v>
      </c>
      <c r="C6" s="1">
        <v>20</v>
      </c>
      <c r="D6" s="1">
        <v>9</v>
      </c>
      <c r="E6" s="6">
        <f t="shared" ref="E6:E16" si="2">((C6/(C6+D6))*0.8)</f>
        <v>0.55172413793103459</v>
      </c>
      <c r="F6" s="6">
        <v>10.199999999999999</v>
      </c>
      <c r="G6" s="7"/>
      <c r="H6" s="6">
        <f t="shared" ref="H6:H17" si="3">SUM(E6+F6-G6)</f>
        <v>10.751724137931033</v>
      </c>
    </row>
    <row r="7" spans="1:8" ht="13.5" customHeight="1" x14ac:dyDescent="0.35">
      <c r="A7" s="33">
        <v>5</v>
      </c>
      <c r="B7" s="34" t="s">
        <v>8</v>
      </c>
      <c r="C7" s="1">
        <v>19</v>
      </c>
      <c r="D7" s="1">
        <v>8</v>
      </c>
      <c r="E7" s="6">
        <f t="shared" si="2"/>
        <v>0.562962962962963</v>
      </c>
      <c r="F7" s="6">
        <v>10.08</v>
      </c>
      <c r="G7" s="7"/>
      <c r="H7" s="6">
        <f t="shared" si="3"/>
        <v>10.642962962962963</v>
      </c>
    </row>
    <row r="8" spans="1:8" ht="13.5" customHeight="1" x14ac:dyDescent="0.35">
      <c r="A8" s="33">
        <v>6</v>
      </c>
      <c r="B8" s="34" t="s">
        <v>61</v>
      </c>
      <c r="C8" s="1">
        <v>19</v>
      </c>
      <c r="D8" s="1">
        <v>7</v>
      </c>
      <c r="E8" s="6">
        <f t="shared" si="2"/>
        <v>0.58461538461538465</v>
      </c>
      <c r="F8" s="6">
        <v>9.75</v>
      </c>
      <c r="G8" s="7"/>
      <c r="H8" s="6">
        <f t="shared" si="3"/>
        <v>10.334615384615384</v>
      </c>
    </row>
    <row r="9" spans="1:8" ht="13.5" customHeight="1" x14ac:dyDescent="0.35">
      <c r="A9" s="33">
        <v>7</v>
      </c>
      <c r="B9" s="34" t="s">
        <v>178</v>
      </c>
      <c r="C9" s="1">
        <v>16</v>
      </c>
      <c r="D9" s="1">
        <v>4</v>
      </c>
      <c r="E9" s="6">
        <f t="shared" ref="E9:E14" si="4">((C9/(C9+D9))*0.8)</f>
        <v>0.64000000000000012</v>
      </c>
      <c r="F9" s="6">
        <v>9.3000000000000007</v>
      </c>
      <c r="G9" s="7"/>
      <c r="H9" s="6">
        <f t="shared" ref="H9:H14" si="5">SUM(E9+F9-G9)</f>
        <v>9.9400000000000013</v>
      </c>
    </row>
    <row r="10" spans="1:8" ht="13.5" customHeight="1" x14ac:dyDescent="0.35">
      <c r="A10" s="33">
        <v>8</v>
      </c>
      <c r="B10" s="34" t="s">
        <v>211</v>
      </c>
      <c r="C10" s="1">
        <v>14</v>
      </c>
      <c r="D10" s="1">
        <v>7</v>
      </c>
      <c r="E10" s="6">
        <f t="shared" si="4"/>
        <v>0.53333333333333333</v>
      </c>
      <c r="F10" s="6">
        <v>9.35</v>
      </c>
      <c r="H10" s="6">
        <f t="shared" si="5"/>
        <v>9.8833333333333329</v>
      </c>
    </row>
    <row r="11" spans="1:8" ht="13.5" customHeight="1" x14ac:dyDescent="0.35">
      <c r="A11" s="33">
        <v>9</v>
      </c>
      <c r="B11" s="35" t="s">
        <v>179</v>
      </c>
      <c r="C11" s="1">
        <v>16</v>
      </c>
      <c r="D11" s="1">
        <v>12</v>
      </c>
      <c r="E11" s="6">
        <f t="shared" si="4"/>
        <v>0.45714285714285713</v>
      </c>
      <c r="F11" s="6">
        <v>9.42</v>
      </c>
      <c r="G11" s="7"/>
      <c r="H11" s="6">
        <f t="shared" si="5"/>
        <v>9.8771428571428572</v>
      </c>
    </row>
    <row r="12" spans="1:8" ht="13.5" customHeight="1" x14ac:dyDescent="0.35">
      <c r="A12" s="33">
        <v>10</v>
      </c>
      <c r="B12" s="34" t="s">
        <v>9</v>
      </c>
      <c r="C12" s="1">
        <v>12</v>
      </c>
      <c r="D12" s="1">
        <v>9</v>
      </c>
      <c r="E12" s="6">
        <f t="shared" si="4"/>
        <v>0.45714285714285713</v>
      </c>
      <c r="F12" s="6">
        <v>9.35</v>
      </c>
      <c r="G12" s="7"/>
      <c r="H12" s="6">
        <f t="shared" si="5"/>
        <v>9.8071428571428569</v>
      </c>
    </row>
    <row r="13" spans="1:8" ht="13.5" customHeight="1" x14ac:dyDescent="0.35">
      <c r="A13" s="33">
        <v>11</v>
      </c>
      <c r="B13" s="34" t="s">
        <v>104</v>
      </c>
      <c r="C13" s="1">
        <v>10</v>
      </c>
      <c r="D13" s="1">
        <v>7</v>
      </c>
      <c r="E13" s="6">
        <f t="shared" si="4"/>
        <v>0.4705882352941177</v>
      </c>
      <c r="F13" s="6">
        <v>9.32</v>
      </c>
      <c r="G13" s="7"/>
      <c r="H13" s="6">
        <f t="shared" si="5"/>
        <v>9.790588235294118</v>
      </c>
    </row>
    <row r="14" spans="1:8" ht="13.5" customHeight="1" x14ac:dyDescent="0.35">
      <c r="A14" s="33">
        <v>12</v>
      </c>
      <c r="B14" s="34" t="s">
        <v>181</v>
      </c>
      <c r="C14" s="1">
        <v>13</v>
      </c>
      <c r="D14" s="1">
        <v>7</v>
      </c>
      <c r="E14" s="6">
        <f t="shared" si="4"/>
        <v>0.52</v>
      </c>
      <c r="F14" s="6">
        <v>8.83</v>
      </c>
      <c r="G14" s="7"/>
      <c r="H14" s="6">
        <f t="shared" si="5"/>
        <v>9.35</v>
      </c>
    </row>
    <row r="15" spans="1:8" ht="13.5" customHeight="1" x14ac:dyDescent="0.35">
      <c r="A15" s="33">
        <v>13</v>
      </c>
      <c r="B15" s="28" t="s">
        <v>209</v>
      </c>
      <c r="C15" s="1">
        <v>5</v>
      </c>
      <c r="D15" s="1">
        <v>7</v>
      </c>
      <c r="E15" s="6">
        <f t="shared" si="2"/>
        <v>0.33333333333333337</v>
      </c>
      <c r="F15" s="6">
        <v>8.77</v>
      </c>
      <c r="H15" s="6">
        <f t="shared" si="3"/>
        <v>9.1033333333333335</v>
      </c>
    </row>
    <row r="16" spans="1:8" ht="13.5" customHeight="1" x14ac:dyDescent="0.35">
      <c r="A16" s="33">
        <v>14</v>
      </c>
      <c r="B16" s="35" t="s">
        <v>144</v>
      </c>
      <c r="C16" s="1">
        <v>18</v>
      </c>
      <c r="D16" s="1">
        <v>10</v>
      </c>
      <c r="E16" s="6">
        <f t="shared" si="2"/>
        <v>0.51428571428571435</v>
      </c>
      <c r="F16" s="6">
        <v>8.43</v>
      </c>
      <c r="G16" s="7"/>
      <c r="H16" s="6">
        <f t="shared" si="3"/>
        <v>8.944285714285714</v>
      </c>
    </row>
    <row r="17" spans="1:8" ht="13.5" customHeight="1" x14ac:dyDescent="0.35">
      <c r="A17" s="33">
        <v>15</v>
      </c>
      <c r="B17" s="34" t="s">
        <v>180</v>
      </c>
      <c r="C17" s="1">
        <v>12</v>
      </c>
      <c r="D17" s="1">
        <v>11</v>
      </c>
      <c r="E17" s="6">
        <f t="shared" ref="E17" si="6">((C17/(C17+D17))*0.8)</f>
        <v>0.41739130434782612</v>
      </c>
      <c r="F17" s="6">
        <v>8.15</v>
      </c>
      <c r="G17" s="7"/>
      <c r="H17" s="6">
        <f t="shared" si="3"/>
        <v>8.5673913043478258</v>
      </c>
    </row>
    <row r="18" spans="1:8" ht="13.5" customHeight="1" x14ac:dyDescent="0.35">
      <c r="A18" s="33">
        <v>16</v>
      </c>
      <c r="B18" s="35" t="s">
        <v>7</v>
      </c>
      <c r="C18" s="1">
        <v>9</v>
      </c>
      <c r="D18" s="1">
        <v>17</v>
      </c>
      <c r="E18" s="6">
        <f>((C18/(C18+D18))*0.8)</f>
        <v>0.27692307692307694</v>
      </c>
      <c r="F18" s="6">
        <v>8.18</v>
      </c>
      <c r="G18" s="7"/>
      <c r="H18" s="6">
        <f>SUM(E18+F18-G18)</f>
        <v>8.4569230769230774</v>
      </c>
    </row>
    <row r="19" spans="1:8" ht="13.5" customHeight="1" x14ac:dyDescent="0.35">
      <c r="A19" s="33">
        <v>17</v>
      </c>
      <c r="B19" s="34" t="s">
        <v>64</v>
      </c>
      <c r="C19" s="1">
        <v>22</v>
      </c>
      <c r="D19" s="1">
        <v>6</v>
      </c>
      <c r="E19" s="6">
        <f>((C19/(C19+D19))*0.8)</f>
        <v>0.62857142857142856</v>
      </c>
      <c r="F19" s="6">
        <v>7.73</v>
      </c>
      <c r="G19" s="7"/>
      <c r="H19" s="6">
        <f>SUM(E19+F19-G19)</f>
        <v>8.3585714285714285</v>
      </c>
    </row>
    <row r="20" spans="1:8" ht="13.5" customHeight="1" x14ac:dyDescent="0.35">
      <c r="A20" s="33">
        <v>18</v>
      </c>
      <c r="B20" s="34" t="s">
        <v>11</v>
      </c>
      <c r="C20" s="1">
        <v>13</v>
      </c>
      <c r="D20" s="1">
        <v>9</v>
      </c>
      <c r="E20" s="6">
        <f t="shared" ref="E20:E25" si="7">((C20/(C20+D20))*0.8)</f>
        <v>0.47272727272727277</v>
      </c>
      <c r="F20" s="6">
        <v>7.72</v>
      </c>
      <c r="G20" s="7"/>
      <c r="H20" s="6">
        <f t="shared" si="1"/>
        <v>8.1927272727272733</v>
      </c>
    </row>
    <row r="21" spans="1:8" ht="13.5" customHeight="1" x14ac:dyDescent="0.35">
      <c r="A21" s="33">
        <v>19</v>
      </c>
      <c r="B21" s="34" t="s">
        <v>111</v>
      </c>
      <c r="C21" s="1">
        <v>11</v>
      </c>
      <c r="D21" s="1">
        <v>13</v>
      </c>
      <c r="E21" s="6">
        <f t="shared" si="7"/>
        <v>0.3666666666666667</v>
      </c>
      <c r="F21" s="6">
        <v>7.7</v>
      </c>
      <c r="G21" s="7"/>
      <c r="H21" s="6">
        <f t="shared" si="1"/>
        <v>8.0666666666666664</v>
      </c>
    </row>
    <row r="22" spans="1:8" ht="13.5" customHeight="1" x14ac:dyDescent="0.35">
      <c r="A22" s="33">
        <v>20</v>
      </c>
      <c r="B22" s="34" t="s">
        <v>221</v>
      </c>
      <c r="C22" s="1">
        <v>10</v>
      </c>
      <c r="D22" s="1">
        <v>9</v>
      </c>
      <c r="E22" s="6">
        <f t="shared" si="7"/>
        <v>0.42105263157894735</v>
      </c>
      <c r="F22" s="6">
        <v>7.62</v>
      </c>
      <c r="G22" s="7"/>
      <c r="H22" s="6">
        <f t="shared" si="1"/>
        <v>8.0410526315789479</v>
      </c>
    </row>
    <row r="23" spans="1:8" ht="13.5" customHeight="1" x14ac:dyDescent="0.35">
      <c r="A23" s="1">
        <v>21</v>
      </c>
      <c r="B23" s="18" t="s">
        <v>110</v>
      </c>
      <c r="C23" s="1">
        <v>13</v>
      </c>
      <c r="D23" s="1">
        <v>13</v>
      </c>
      <c r="E23" s="6">
        <f t="shared" si="7"/>
        <v>0.4</v>
      </c>
      <c r="F23" s="6">
        <v>7.1</v>
      </c>
      <c r="G23" s="7"/>
      <c r="H23" s="6">
        <f t="shared" si="1"/>
        <v>7.5</v>
      </c>
    </row>
    <row r="24" spans="1:8" ht="13.5" customHeight="1" x14ac:dyDescent="0.35">
      <c r="A24" s="1">
        <v>22</v>
      </c>
      <c r="B24" s="19" t="s">
        <v>112</v>
      </c>
      <c r="C24" s="1">
        <v>6</v>
      </c>
      <c r="D24" s="1">
        <v>15</v>
      </c>
      <c r="E24" s="6">
        <f t="shared" si="7"/>
        <v>0.22857142857142856</v>
      </c>
      <c r="F24" s="6">
        <v>7.2</v>
      </c>
      <c r="G24" s="7"/>
      <c r="H24" s="6">
        <f t="shared" si="1"/>
        <v>7.4285714285714288</v>
      </c>
    </row>
    <row r="25" spans="1:8" ht="13.5" customHeight="1" x14ac:dyDescent="0.35">
      <c r="A25" s="1">
        <v>23</v>
      </c>
      <c r="B25" s="19" t="s">
        <v>105</v>
      </c>
      <c r="C25" s="1">
        <v>7</v>
      </c>
      <c r="D25" s="1">
        <v>11</v>
      </c>
      <c r="E25" s="6">
        <f t="shared" si="7"/>
        <v>0.31111111111111112</v>
      </c>
      <c r="F25" s="6">
        <v>6.83</v>
      </c>
      <c r="G25" s="7"/>
      <c r="H25" s="6">
        <f t="shared" si="1"/>
        <v>7.141111111111111</v>
      </c>
    </row>
    <row r="26" spans="1:8" ht="13.5" customHeight="1" x14ac:dyDescent="0.35">
      <c r="A26" s="1">
        <v>24</v>
      </c>
      <c r="B26" s="19" t="s">
        <v>182</v>
      </c>
      <c r="C26" s="1">
        <v>6</v>
      </c>
      <c r="D26" s="1">
        <v>16</v>
      </c>
      <c r="E26" s="6">
        <f t="shared" ref="E26" si="8">((C26/(C26+D26))*0.8)</f>
        <v>0.21818181818181817</v>
      </c>
      <c r="F26" s="6">
        <v>6.47</v>
      </c>
      <c r="G26" s="7"/>
      <c r="H26" s="6">
        <f t="shared" si="1"/>
        <v>6.6881818181818176</v>
      </c>
    </row>
    <row r="27" spans="1:8" ht="13.5" customHeight="1" x14ac:dyDescent="0.35">
      <c r="A27" s="1">
        <v>25</v>
      </c>
      <c r="B27" s="19" t="s">
        <v>207</v>
      </c>
      <c r="C27" s="1">
        <v>6</v>
      </c>
      <c r="D27" s="1">
        <v>19</v>
      </c>
      <c r="E27" s="6">
        <f>((C27/(C27+D27))*0.8)</f>
        <v>0.192</v>
      </c>
      <c r="F27" s="6">
        <v>5.81</v>
      </c>
      <c r="G27" s="7"/>
      <c r="H27" s="6">
        <f>SUM(E27+F27-G27)</f>
        <v>6.0019999999999998</v>
      </c>
    </row>
    <row r="28" spans="1:8" ht="13.5" customHeight="1" x14ac:dyDescent="0.35">
      <c r="A28" s="1">
        <v>26</v>
      </c>
      <c r="B28" s="19" t="s">
        <v>210</v>
      </c>
      <c r="C28" s="1">
        <v>9</v>
      </c>
      <c r="D28" s="1">
        <v>11</v>
      </c>
      <c r="E28" s="6">
        <f>((C28/(C28+D28))*0.8)</f>
        <v>0.36000000000000004</v>
      </c>
      <c r="F28" s="6">
        <v>5.5</v>
      </c>
      <c r="G28" s="7"/>
      <c r="H28" s="6">
        <f>SUM(E28+F28-G28)</f>
        <v>5.86</v>
      </c>
    </row>
    <row r="29" spans="1:8" ht="13.5" customHeight="1" x14ac:dyDescent="0.35">
      <c r="A29" s="1">
        <v>27</v>
      </c>
      <c r="B29" s="19" t="s">
        <v>121</v>
      </c>
      <c r="C29" s="1">
        <v>13</v>
      </c>
      <c r="D29" s="1">
        <v>7</v>
      </c>
      <c r="E29" s="6">
        <f>((C29/(C29+D29))*0.8)</f>
        <v>0.52</v>
      </c>
      <c r="F29" s="6">
        <v>5.28</v>
      </c>
      <c r="G29" s="7"/>
      <c r="H29" s="6">
        <f>SUM(E29+F29-G29)</f>
        <v>5.8000000000000007</v>
      </c>
    </row>
    <row r="30" spans="1:8" ht="13.5" customHeight="1" x14ac:dyDescent="0.35">
      <c r="A30" s="1">
        <v>28</v>
      </c>
      <c r="B30" s="19" t="s">
        <v>13</v>
      </c>
      <c r="C30" s="1">
        <v>6</v>
      </c>
      <c r="D30" s="1">
        <v>20</v>
      </c>
      <c r="E30" s="6">
        <f>((C30/(C30+D30))*0.8)</f>
        <v>0.18461538461538463</v>
      </c>
      <c r="F30" s="6">
        <v>5.54</v>
      </c>
      <c r="G30" s="7"/>
      <c r="H30" s="6">
        <f t="shared" ref="H30" si="9">SUM(E30+F30-G30)</f>
        <v>5.7246153846153849</v>
      </c>
    </row>
    <row r="31" spans="1:8" ht="13.5" customHeight="1" x14ac:dyDescent="0.35">
      <c r="A31" s="1">
        <v>29</v>
      </c>
      <c r="B31" s="19" t="s">
        <v>24</v>
      </c>
      <c r="C31" s="1">
        <v>14</v>
      </c>
      <c r="D31" s="1">
        <v>14</v>
      </c>
      <c r="E31" s="6">
        <f t="shared" ref="E31:E42" si="10">((C31/(C31+D31))*0.8)</f>
        <v>0.4</v>
      </c>
      <c r="F31" s="6">
        <v>5.13</v>
      </c>
      <c r="G31" s="7"/>
      <c r="H31" s="6">
        <f t="shared" ref="H31:H42" si="11">SUM(E31+F31-G31)</f>
        <v>5.53</v>
      </c>
    </row>
    <row r="32" spans="1:8" ht="13.5" customHeight="1" x14ac:dyDescent="0.35">
      <c r="A32" s="1">
        <v>30</v>
      </c>
      <c r="B32" s="19" t="s">
        <v>10</v>
      </c>
      <c r="C32" s="1">
        <v>9</v>
      </c>
      <c r="D32" s="1">
        <v>16</v>
      </c>
      <c r="E32" s="6">
        <f>((C32/(C32+D32))*0.8)</f>
        <v>0.28799999999999998</v>
      </c>
      <c r="F32" s="6">
        <v>4.95</v>
      </c>
      <c r="G32" s="7"/>
      <c r="H32" s="6">
        <f>SUM(E32+F32-G32)</f>
        <v>5.2380000000000004</v>
      </c>
    </row>
    <row r="33" spans="1:8" ht="13.5" customHeight="1" x14ac:dyDescent="0.35">
      <c r="A33" s="1">
        <v>31</v>
      </c>
      <c r="B33" s="19" t="s">
        <v>65</v>
      </c>
      <c r="C33" s="1">
        <v>12</v>
      </c>
      <c r="D33" s="1">
        <v>9</v>
      </c>
      <c r="E33" s="6">
        <f>((C33/(C33+D33))*0.8)</f>
        <v>0.45714285714285713</v>
      </c>
      <c r="F33" s="6">
        <v>4.75</v>
      </c>
      <c r="G33" s="7"/>
      <c r="H33" s="6">
        <f>SUM(E33+F33-G33)</f>
        <v>5.2071428571428573</v>
      </c>
    </row>
    <row r="34" spans="1:8" ht="13.5" customHeight="1" x14ac:dyDescent="0.35">
      <c r="A34" s="1">
        <v>32</v>
      </c>
      <c r="B34" s="19" t="s">
        <v>114</v>
      </c>
      <c r="C34" s="1">
        <v>8</v>
      </c>
      <c r="D34" s="1">
        <v>11</v>
      </c>
      <c r="E34" s="6">
        <f t="shared" si="10"/>
        <v>0.33684210526315789</v>
      </c>
      <c r="F34" s="6">
        <v>4.6399999999999997</v>
      </c>
      <c r="H34" s="6">
        <f t="shared" si="11"/>
        <v>4.9768421052631577</v>
      </c>
    </row>
    <row r="35" spans="1:8" ht="13.5" customHeight="1" x14ac:dyDescent="0.35">
      <c r="A35" s="1">
        <v>33</v>
      </c>
      <c r="B35" s="19" t="s">
        <v>208</v>
      </c>
      <c r="C35" s="1">
        <v>1</v>
      </c>
      <c r="D35" s="1">
        <v>14</v>
      </c>
      <c r="E35" s="6">
        <f t="shared" si="10"/>
        <v>5.3333333333333337E-2</v>
      </c>
      <c r="F35" s="6">
        <v>4.57</v>
      </c>
      <c r="G35" s="7"/>
      <c r="H35" s="6">
        <f t="shared" si="11"/>
        <v>4.623333333333334</v>
      </c>
    </row>
    <row r="36" spans="1:8" ht="13.5" customHeight="1" x14ac:dyDescent="0.35">
      <c r="A36" s="1">
        <v>34</v>
      </c>
      <c r="B36" s="19" t="s">
        <v>25</v>
      </c>
      <c r="C36" s="1">
        <v>8</v>
      </c>
      <c r="D36" s="1">
        <v>12</v>
      </c>
      <c r="E36" s="6">
        <f t="shared" si="10"/>
        <v>0.32000000000000006</v>
      </c>
      <c r="F36" s="6">
        <v>4.07</v>
      </c>
      <c r="H36" s="6">
        <f t="shared" si="11"/>
        <v>4.3900000000000006</v>
      </c>
    </row>
    <row r="37" spans="1:8" ht="13.5" customHeight="1" x14ac:dyDescent="0.35">
      <c r="A37" s="1">
        <v>35</v>
      </c>
      <c r="B37" s="19" t="s">
        <v>113</v>
      </c>
      <c r="C37" s="1">
        <v>6</v>
      </c>
      <c r="D37" s="1">
        <v>14</v>
      </c>
      <c r="E37" s="6">
        <f t="shared" si="10"/>
        <v>0.24</v>
      </c>
      <c r="F37" s="6">
        <v>3.9</v>
      </c>
      <c r="H37" s="6">
        <f t="shared" si="11"/>
        <v>4.1399999999999997</v>
      </c>
    </row>
    <row r="38" spans="1:8" ht="13.5" customHeight="1" x14ac:dyDescent="0.35">
      <c r="A38" s="1">
        <v>36</v>
      </c>
      <c r="B38" s="19" t="s">
        <v>14</v>
      </c>
      <c r="C38" s="1">
        <v>3</v>
      </c>
      <c r="D38" s="1">
        <v>13</v>
      </c>
      <c r="E38" s="6">
        <f>((C38/(C38+D38))*0.8)</f>
        <v>0.15000000000000002</v>
      </c>
      <c r="F38" s="6">
        <v>3.99</v>
      </c>
      <c r="G38" s="7"/>
      <c r="H38" s="6">
        <f>SUM(E38+F38-G38)</f>
        <v>4.1400000000000006</v>
      </c>
    </row>
    <row r="39" spans="1:8" ht="13.5" customHeight="1" x14ac:dyDescent="0.35">
      <c r="A39" s="1">
        <v>37</v>
      </c>
      <c r="B39" s="19" t="s">
        <v>12</v>
      </c>
      <c r="C39" s="1">
        <v>6</v>
      </c>
      <c r="D39" s="1">
        <v>17</v>
      </c>
      <c r="E39" s="6">
        <f>((C39/(C39+D39))*0.8)</f>
        <v>0.20869565217391306</v>
      </c>
      <c r="F39" s="6">
        <v>3.66</v>
      </c>
      <c r="G39" s="7"/>
      <c r="H39" s="6">
        <f>SUM(E39+F39-G39)</f>
        <v>3.8686956521739133</v>
      </c>
    </row>
    <row r="40" spans="1:8" x14ac:dyDescent="0.35">
      <c r="A40" s="1">
        <v>38</v>
      </c>
      <c r="B40" s="19" t="s">
        <v>153</v>
      </c>
      <c r="C40" s="1">
        <v>3</v>
      </c>
      <c r="D40" s="1">
        <v>6</v>
      </c>
      <c r="E40" s="6">
        <f t="shared" si="10"/>
        <v>0.26666666666666666</v>
      </c>
      <c r="F40" s="6">
        <v>2.82</v>
      </c>
      <c r="H40" s="6">
        <f t="shared" si="11"/>
        <v>3.0866666666666664</v>
      </c>
    </row>
    <row r="41" spans="1:8" ht="13.5" customHeight="1" x14ac:dyDescent="0.35">
      <c r="A41" s="1">
        <v>39</v>
      </c>
      <c r="B41" s="19" t="s">
        <v>115</v>
      </c>
      <c r="C41" s="1">
        <v>2</v>
      </c>
      <c r="D41" s="1">
        <v>14</v>
      </c>
      <c r="E41" s="6">
        <f t="shared" si="10"/>
        <v>0.1</v>
      </c>
      <c r="F41" s="6">
        <v>-0.44</v>
      </c>
      <c r="H41" s="6">
        <f t="shared" si="11"/>
        <v>-0.33999999999999997</v>
      </c>
    </row>
    <row r="42" spans="1:8" ht="13.5" customHeight="1" x14ac:dyDescent="0.35">
      <c r="A42" s="1">
        <v>40</v>
      </c>
      <c r="B42" s="19" t="s">
        <v>106</v>
      </c>
      <c r="C42" s="1">
        <v>0</v>
      </c>
      <c r="D42" s="1">
        <v>16</v>
      </c>
      <c r="E42" s="6">
        <f t="shared" si="10"/>
        <v>0</v>
      </c>
      <c r="F42" s="6">
        <v>-0.99</v>
      </c>
      <c r="G42" s="2">
        <v>0.25</v>
      </c>
      <c r="H42" s="6">
        <f t="shared" si="11"/>
        <v>-1.24</v>
      </c>
    </row>
    <row r="43" spans="1:8" ht="13.5" customHeight="1" x14ac:dyDescent="0.35">
      <c r="B43" s="21" t="s">
        <v>15</v>
      </c>
    </row>
    <row r="44" spans="1:8" ht="13.5" customHeight="1" x14ac:dyDescent="0.35">
      <c r="B44" s="21" t="s">
        <v>161</v>
      </c>
      <c r="C44" s="8">
        <v>1</v>
      </c>
      <c r="D44" s="8">
        <v>0</v>
      </c>
      <c r="E44" s="9">
        <f t="shared" ref="E44:E55" si="12">((C44/(C44+D44))*0.8)</f>
        <v>0.8</v>
      </c>
      <c r="F44" s="9">
        <v>12.92</v>
      </c>
      <c r="G44" s="10"/>
      <c r="H44" s="9">
        <f t="shared" ref="H44:H55" si="13">SUM(E44+F44-G44)</f>
        <v>13.72</v>
      </c>
    </row>
    <row r="45" spans="1:8" s="37" customFormat="1" ht="13.5" customHeight="1" x14ac:dyDescent="0.35">
      <c r="A45" s="33"/>
      <c r="B45" s="34"/>
      <c r="C45" s="33"/>
      <c r="D45" s="33"/>
      <c r="E45" s="33"/>
      <c r="F45" s="33"/>
      <c r="G45" s="36"/>
      <c r="H45" s="33"/>
    </row>
    <row r="46" spans="1:8" ht="13.5" customHeight="1" x14ac:dyDescent="0.35">
      <c r="B46" s="23" t="s">
        <v>170</v>
      </c>
    </row>
    <row r="47" spans="1:8" ht="13.5" customHeight="1" x14ac:dyDescent="0.35">
      <c r="B47" s="28" t="s">
        <v>154</v>
      </c>
      <c r="C47" s="24">
        <v>13</v>
      </c>
      <c r="D47" s="24">
        <v>10</v>
      </c>
      <c r="E47" s="26">
        <f t="shared" si="12"/>
        <v>0.45217391304347826</v>
      </c>
      <c r="F47" s="26">
        <v>7.4</v>
      </c>
      <c r="G47" s="27"/>
      <c r="H47" s="26">
        <f t="shared" si="13"/>
        <v>7.8521739130434787</v>
      </c>
    </row>
    <row r="48" spans="1:8" ht="13.5" customHeight="1" x14ac:dyDescent="0.35">
      <c r="B48" s="28" t="s">
        <v>139</v>
      </c>
      <c r="C48" s="24">
        <v>8</v>
      </c>
      <c r="D48" s="24">
        <v>7</v>
      </c>
      <c r="E48" s="26">
        <f t="shared" si="12"/>
        <v>0.42666666666666669</v>
      </c>
      <c r="F48" s="26">
        <v>6.34</v>
      </c>
      <c r="G48" s="27"/>
      <c r="H48" s="26">
        <f t="shared" si="13"/>
        <v>6.7666666666666666</v>
      </c>
    </row>
    <row r="49" spans="1:8" ht="13.5" customHeight="1" x14ac:dyDescent="0.35">
      <c r="B49" s="28" t="s">
        <v>148</v>
      </c>
      <c r="C49" s="24">
        <v>7</v>
      </c>
      <c r="D49" s="24">
        <v>14</v>
      </c>
      <c r="E49" s="26">
        <f t="shared" si="12"/>
        <v>0.26666666666666666</v>
      </c>
      <c r="F49" s="26">
        <v>5.84</v>
      </c>
      <c r="G49" s="27">
        <v>0.25</v>
      </c>
      <c r="H49" s="26">
        <f t="shared" si="13"/>
        <v>5.8566666666666665</v>
      </c>
    </row>
    <row r="50" spans="1:8" ht="13.5" customHeight="1" x14ac:dyDescent="0.35">
      <c r="B50" s="28" t="s">
        <v>152</v>
      </c>
      <c r="C50" s="24">
        <v>7</v>
      </c>
      <c r="D50" s="24">
        <v>9</v>
      </c>
      <c r="E50" s="26">
        <f t="shared" si="12"/>
        <v>0.35000000000000003</v>
      </c>
      <c r="F50" s="26">
        <v>6.21</v>
      </c>
      <c r="G50" s="27"/>
      <c r="H50" s="26">
        <f t="shared" si="13"/>
        <v>6.56</v>
      </c>
    </row>
    <row r="51" spans="1:8" ht="13.5" customHeight="1" x14ac:dyDescent="0.35">
      <c r="B51" s="28" t="s">
        <v>146</v>
      </c>
      <c r="C51" s="24">
        <v>7</v>
      </c>
      <c r="D51" s="24">
        <v>9</v>
      </c>
      <c r="E51" s="26">
        <f t="shared" si="12"/>
        <v>0.35000000000000003</v>
      </c>
      <c r="F51" s="26">
        <v>5.12</v>
      </c>
      <c r="G51" s="27"/>
      <c r="H51" s="26">
        <f t="shared" si="13"/>
        <v>5.47</v>
      </c>
    </row>
    <row r="52" spans="1:8" ht="13.5" customHeight="1" x14ac:dyDescent="0.35">
      <c r="B52" s="28" t="s">
        <v>162</v>
      </c>
      <c r="C52" s="24">
        <v>2</v>
      </c>
      <c r="D52" s="24">
        <v>6</v>
      </c>
      <c r="E52" s="26">
        <f t="shared" si="12"/>
        <v>0.2</v>
      </c>
      <c r="F52" s="26">
        <v>4.8499999999999996</v>
      </c>
      <c r="G52" s="29"/>
      <c r="H52" s="26">
        <f t="shared" si="13"/>
        <v>5.05</v>
      </c>
    </row>
    <row r="53" spans="1:8" ht="13.5" customHeight="1" x14ac:dyDescent="0.35">
      <c r="B53" s="28" t="s">
        <v>143</v>
      </c>
      <c r="C53" s="24">
        <v>7</v>
      </c>
      <c r="D53" s="24">
        <v>17</v>
      </c>
      <c r="E53" s="26">
        <f t="shared" si="12"/>
        <v>0.23333333333333336</v>
      </c>
      <c r="F53" s="26">
        <v>5.05</v>
      </c>
      <c r="G53" s="27"/>
      <c r="H53" s="26">
        <f t="shared" si="13"/>
        <v>5.2833333333333332</v>
      </c>
    </row>
    <row r="54" spans="1:8" ht="13.5" customHeight="1" x14ac:dyDescent="0.35">
      <c r="B54" s="23" t="s">
        <v>156</v>
      </c>
      <c r="C54" s="24">
        <v>2</v>
      </c>
      <c r="D54" s="24">
        <v>2</v>
      </c>
      <c r="E54" s="26">
        <f t="shared" si="12"/>
        <v>0.4</v>
      </c>
      <c r="F54" s="26">
        <v>4.34</v>
      </c>
      <c r="G54" s="27"/>
      <c r="H54" s="26">
        <f t="shared" si="13"/>
        <v>4.74</v>
      </c>
    </row>
    <row r="55" spans="1:8" ht="13.5" customHeight="1" x14ac:dyDescent="0.35">
      <c r="B55" s="28" t="s">
        <v>150</v>
      </c>
      <c r="C55" s="24">
        <v>8</v>
      </c>
      <c r="D55" s="24">
        <v>14</v>
      </c>
      <c r="E55" s="26">
        <f t="shared" si="12"/>
        <v>0.29090909090909095</v>
      </c>
      <c r="F55" s="26">
        <v>2.5</v>
      </c>
      <c r="G55" s="29"/>
      <c r="H55" s="26">
        <f t="shared" si="13"/>
        <v>2.790909090909091</v>
      </c>
    </row>
    <row r="56" spans="1:8" ht="13.5" customHeight="1" x14ac:dyDescent="0.35"/>
    <row r="57" spans="1:8" ht="13.5" customHeight="1" x14ac:dyDescent="0.35">
      <c r="B57" s="20" t="s">
        <v>16</v>
      </c>
    </row>
    <row r="58" spans="1:8" ht="13.5" customHeight="1" x14ac:dyDescent="0.35">
      <c r="A58" s="3" t="s">
        <v>1</v>
      </c>
      <c r="B58" s="19" t="s">
        <v>2</v>
      </c>
      <c r="C58" s="3" t="s">
        <v>3</v>
      </c>
      <c r="D58" s="3" t="s">
        <v>4</v>
      </c>
      <c r="E58" s="3" t="s">
        <v>5</v>
      </c>
      <c r="F58" s="3" t="s">
        <v>58</v>
      </c>
      <c r="G58" s="5" t="s">
        <v>6</v>
      </c>
      <c r="H58" s="3" t="s">
        <v>59</v>
      </c>
    </row>
    <row r="59" spans="1:8" s="37" customFormat="1" ht="13.5" customHeight="1" x14ac:dyDescent="0.35">
      <c r="A59" s="33">
        <v>1</v>
      </c>
      <c r="B59" s="34" t="s">
        <v>17</v>
      </c>
      <c r="C59" s="33">
        <v>23</v>
      </c>
      <c r="D59" s="33">
        <v>4</v>
      </c>
      <c r="E59" s="38">
        <f t="shared" ref="E59:E94" si="14">((C59/(C59+D59))*0.8)</f>
        <v>0.68148148148148158</v>
      </c>
      <c r="F59" s="38">
        <v>13.61</v>
      </c>
      <c r="G59" s="39"/>
      <c r="H59" s="38">
        <f t="shared" ref="H59:H94" si="15">SUM(E59+F59-G59)</f>
        <v>14.291481481481481</v>
      </c>
    </row>
    <row r="60" spans="1:8" s="37" customFormat="1" ht="13.5" customHeight="1" x14ac:dyDescent="0.35">
      <c r="A60" s="33">
        <v>2</v>
      </c>
      <c r="B60" s="34" t="s">
        <v>213</v>
      </c>
      <c r="C60" s="33">
        <v>13</v>
      </c>
      <c r="D60" s="33">
        <v>9</v>
      </c>
      <c r="E60" s="38">
        <f t="shared" si="14"/>
        <v>0.47272727272727277</v>
      </c>
      <c r="F60" s="38">
        <v>11.7</v>
      </c>
      <c r="G60" s="39"/>
      <c r="H60" s="38">
        <f t="shared" si="15"/>
        <v>12.172727272727272</v>
      </c>
    </row>
    <row r="61" spans="1:8" s="37" customFormat="1" ht="13.5" customHeight="1" x14ac:dyDescent="0.35">
      <c r="A61" s="33">
        <v>3</v>
      </c>
      <c r="B61" s="34" t="s">
        <v>183</v>
      </c>
      <c r="C61" s="33">
        <v>22</v>
      </c>
      <c r="D61" s="33">
        <v>8</v>
      </c>
      <c r="E61" s="38">
        <f t="shared" ref="E61:E69" si="16">((C61/(C61+D61))*0.8)</f>
        <v>0.58666666666666667</v>
      </c>
      <c r="F61" s="38">
        <v>10.68</v>
      </c>
      <c r="G61" s="39"/>
      <c r="H61" s="38">
        <f t="shared" ref="H61:H69" si="17">SUM(E61+F61-G61)</f>
        <v>11.266666666666666</v>
      </c>
    </row>
    <row r="62" spans="1:8" s="37" customFormat="1" ht="13.5" customHeight="1" x14ac:dyDescent="0.35">
      <c r="A62" s="33">
        <v>4</v>
      </c>
      <c r="B62" s="34" t="s">
        <v>79</v>
      </c>
      <c r="C62" s="33">
        <v>8</v>
      </c>
      <c r="D62" s="33">
        <v>7</v>
      </c>
      <c r="E62" s="38">
        <f t="shared" si="16"/>
        <v>0.42666666666666669</v>
      </c>
      <c r="F62" s="38">
        <v>10.44</v>
      </c>
      <c r="G62" s="39"/>
      <c r="H62" s="38">
        <f t="shared" si="17"/>
        <v>10.866666666666665</v>
      </c>
    </row>
    <row r="63" spans="1:8" s="37" customFormat="1" ht="13.5" customHeight="1" x14ac:dyDescent="0.35">
      <c r="A63" s="33">
        <v>5</v>
      </c>
      <c r="B63" s="34" t="s">
        <v>89</v>
      </c>
      <c r="C63" s="33">
        <v>22</v>
      </c>
      <c r="D63" s="33">
        <v>3</v>
      </c>
      <c r="E63" s="38">
        <f t="shared" si="16"/>
        <v>0.70400000000000007</v>
      </c>
      <c r="F63" s="38">
        <v>9.93</v>
      </c>
      <c r="G63" s="39"/>
      <c r="H63" s="38">
        <f t="shared" si="17"/>
        <v>10.634</v>
      </c>
    </row>
    <row r="64" spans="1:8" s="37" customFormat="1" ht="13.5" customHeight="1" x14ac:dyDescent="0.35">
      <c r="A64" s="33">
        <v>6</v>
      </c>
      <c r="B64" s="34" t="s">
        <v>18</v>
      </c>
      <c r="C64" s="33">
        <v>19</v>
      </c>
      <c r="D64" s="33">
        <v>8</v>
      </c>
      <c r="E64" s="38">
        <f t="shared" si="16"/>
        <v>0.562962962962963</v>
      </c>
      <c r="F64" s="38">
        <v>10.02</v>
      </c>
      <c r="G64" s="39"/>
      <c r="H64" s="38">
        <f t="shared" si="17"/>
        <v>10.582962962962963</v>
      </c>
    </row>
    <row r="65" spans="1:8" s="37" customFormat="1" ht="13.5" customHeight="1" x14ac:dyDescent="0.35">
      <c r="A65" s="33">
        <v>7</v>
      </c>
      <c r="B65" s="34" t="s">
        <v>81</v>
      </c>
      <c r="C65" s="33">
        <v>15</v>
      </c>
      <c r="D65" s="33">
        <v>8</v>
      </c>
      <c r="E65" s="38">
        <f t="shared" si="16"/>
        <v>0.52173913043478259</v>
      </c>
      <c r="F65" s="38">
        <v>9.9700000000000006</v>
      </c>
      <c r="G65" s="39"/>
      <c r="H65" s="38">
        <f t="shared" si="17"/>
        <v>10.491739130434784</v>
      </c>
    </row>
    <row r="66" spans="1:8" s="37" customFormat="1" ht="13.5" customHeight="1" x14ac:dyDescent="0.35">
      <c r="A66" s="33">
        <v>8</v>
      </c>
      <c r="B66" s="34" t="s">
        <v>80</v>
      </c>
      <c r="C66" s="33">
        <v>13</v>
      </c>
      <c r="D66" s="33">
        <v>14</v>
      </c>
      <c r="E66" s="38">
        <f t="shared" si="16"/>
        <v>0.38518518518518519</v>
      </c>
      <c r="F66" s="38">
        <v>10.07</v>
      </c>
      <c r="G66" s="39"/>
      <c r="H66" s="38">
        <f t="shared" si="17"/>
        <v>10.455185185185185</v>
      </c>
    </row>
    <row r="67" spans="1:8" s="37" customFormat="1" ht="13.5" customHeight="1" x14ac:dyDescent="0.35">
      <c r="A67" s="33">
        <v>9</v>
      </c>
      <c r="B67" s="34" t="s">
        <v>83</v>
      </c>
      <c r="C67" s="33">
        <v>9</v>
      </c>
      <c r="D67" s="33">
        <v>5</v>
      </c>
      <c r="E67" s="38">
        <f t="shared" si="16"/>
        <v>0.51428571428571435</v>
      </c>
      <c r="F67" s="38">
        <v>9.92</v>
      </c>
      <c r="G67" s="39"/>
      <c r="H67" s="38">
        <f t="shared" si="17"/>
        <v>10.434285714285714</v>
      </c>
    </row>
    <row r="68" spans="1:8" s="37" customFormat="1" ht="13.5" customHeight="1" x14ac:dyDescent="0.35">
      <c r="A68" s="33">
        <v>10</v>
      </c>
      <c r="B68" s="34" t="s">
        <v>88</v>
      </c>
      <c r="C68" s="33">
        <v>22</v>
      </c>
      <c r="D68" s="33">
        <v>8</v>
      </c>
      <c r="E68" s="38">
        <f t="shared" si="16"/>
        <v>0.58666666666666667</v>
      </c>
      <c r="F68" s="38">
        <v>9.41</v>
      </c>
      <c r="G68" s="39"/>
      <c r="H68" s="38">
        <f t="shared" si="17"/>
        <v>9.9966666666666661</v>
      </c>
    </row>
    <row r="69" spans="1:8" s="37" customFormat="1" ht="13.5" customHeight="1" x14ac:dyDescent="0.35">
      <c r="A69" s="33">
        <v>11</v>
      </c>
      <c r="B69" s="34" t="s">
        <v>212</v>
      </c>
      <c r="C69" s="33">
        <v>8</v>
      </c>
      <c r="D69" s="33">
        <v>9</v>
      </c>
      <c r="E69" s="38">
        <f t="shared" si="16"/>
        <v>0.37647058823529411</v>
      </c>
      <c r="F69" s="38">
        <v>9.61</v>
      </c>
      <c r="G69" s="39"/>
      <c r="H69" s="38">
        <f t="shared" si="17"/>
        <v>9.986470588235294</v>
      </c>
    </row>
    <row r="70" spans="1:8" s="37" customFormat="1" ht="13.5" customHeight="1" x14ac:dyDescent="0.35">
      <c r="A70" s="33">
        <v>12</v>
      </c>
      <c r="B70" s="34" t="s">
        <v>220</v>
      </c>
      <c r="C70" s="33">
        <v>10</v>
      </c>
      <c r="D70" s="33">
        <v>7</v>
      </c>
      <c r="E70" s="38">
        <f t="shared" ref="E70:E71" si="18">((C70/(C70+D70))*0.8)</f>
        <v>0.4705882352941177</v>
      </c>
      <c r="F70" s="38">
        <v>9.49</v>
      </c>
      <c r="G70" s="39"/>
      <c r="H70" s="38">
        <f t="shared" ref="H70:H71" si="19">SUM(E70+F70-G70)</f>
        <v>9.960588235294118</v>
      </c>
    </row>
    <row r="71" spans="1:8" s="37" customFormat="1" ht="13.5" customHeight="1" x14ac:dyDescent="0.35">
      <c r="A71" s="33">
        <v>13</v>
      </c>
      <c r="B71" s="34" t="s">
        <v>82</v>
      </c>
      <c r="C71" s="33">
        <v>14</v>
      </c>
      <c r="D71" s="33">
        <v>14</v>
      </c>
      <c r="E71" s="38">
        <f t="shared" si="18"/>
        <v>0.4</v>
      </c>
      <c r="F71" s="38">
        <v>9.51</v>
      </c>
      <c r="G71" s="39"/>
      <c r="H71" s="38">
        <f t="shared" si="19"/>
        <v>9.91</v>
      </c>
    </row>
    <row r="72" spans="1:8" s="37" customFormat="1" ht="13.5" customHeight="1" x14ac:dyDescent="0.35">
      <c r="A72" s="33">
        <v>14</v>
      </c>
      <c r="B72" s="34" t="s">
        <v>145</v>
      </c>
      <c r="C72" s="33">
        <v>14</v>
      </c>
      <c r="D72" s="33">
        <v>11</v>
      </c>
      <c r="E72" s="38">
        <f>((C72/(C72+D72))*0.8)</f>
        <v>0.44800000000000006</v>
      </c>
      <c r="F72" s="38">
        <v>9.4600000000000009</v>
      </c>
      <c r="G72" s="39"/>
      <c r="H72" s="38">
        <f>SUM(E72+F72-G72)</f>
        <v>9.9080000000000013</v>
      </c>
    </row>
    <row r="73" spans="1:8" s="37" customFormat="1" ht="13.5" customHeight="1" x14ac:dyDescent="0.35">
      <c r="A73" s="33">
        <v>15</v>
      </c>
      <c r="B73" s="34" t="s">
        <v>223</v>
      </c>
      <c r="C73" s="33">
        <v>15</v>
      </c>
      <c r="D73" s="33">
        <v>8</v>
      </c>
      <c r="E73" s="38">
        <f>((C73/(C73+D73))*0.8)</f>
        <v>0.52173913043478259</v>
      </c>
      <c r="F73" s="38">
        <v>9.36</v>
      </c>
      <c r="G73" s="39"/>
      <c r="H73" s="38">
        <f>SUM(E73+F73-G73)</f>
        <v>9.8817391304347826</v>
      </c>
    </row>
    <row r="74" spans="1:8" s="37" customFormat="1" ht="13.5" customHeight="1" x14ac:dyDescent="0.35">
      <c r="A74" s="33">
        <v>16</v>
      </c>
      <c r="B74" s="34" t="s">
        <v>87</v>
      </c>
      <c r="C74" s="33">
        <v>12</v>
      </c>
      <c r="D74" s="33">
        <v>3</v>
      </c>
      <c r="E74" s="38">
        <f>((C74/(C74+D74))*0.8)</f>
        <v>0.64000000000000012</v>
      </c>
      <c r="F74" s="38">
        <v>9.08</v>
      </c>
      <c r="G74" s="39"/>
      <c r="H74" s="38">
        <f>SUM(E74+F74-G74)</f>
        <v>9.7200000000000006</v>
      </c>
    </row>
    <row r="75" spans="1:8" s="37" customFormat="1" ht="13.5" customHeight="1" x14ac:dyDescent="0.35">
      <c r="A75" s="33">
        <v>17</v>
      </c>
      <c r="B75" s="34" t="s">
        <v>85</v>
      </c>
      <c r="C75" s="33">
        <v>15</v>
      </c>
      <c r="D75" s="33">
        <v>7</v>
      </c>
      <c r="E75" s="38">
        <f>((C75/(C75+D75))*0.8)</f>
        <v>0.54545454545454541</v>
      </c>
      <c r="F75" s="38">
        <v>8.86</v>
      </c>
      <c r="G75" s="39"/>
      <c r="H75" s="38">
        <f>SUM(E75+F75-G75)</f>
        <v>9.4054545454545444</v>
      </c>
    </row>
    <row r="76" spans="1:8" s="40" customFormat="1" ht="13.5" customHeight="1" x14ac:dyDescent="0.35">
      <c r="A76" s="33">
        <v>18</v>
      </c>
      <c r="B76" s="34" t="s">
        <v>60</v>
      </c>
      <c r="C76" s="33">
        <v>13</v>
      </c>
      <c r="D76" s="33">
        <v>14</v>
      </c>
      <c r="E76" s="38">
        <f t="shared" si="14"/>
        <v>0.38518518518518519</v>
      </c>
      <c r="F76" s="38">
        <v>7.76</v>
      </c>
      <c r="G76" s="39"/>
      <c r="H76" s="38">
        <f t="shared" si="15"/>
        <v>8.1451851851851842</v>
      </c>
    </row>
    <row r="77" spans="1:8" s="37" customFormat="1" ht="13.5" customHeight="1" x14ac:dyDescent="0.35">
      <c r="A77" s="33">
        <v>19</v>
      </c>
      <c r="B77" s="34" t="s">
        <v>90</v>
      </c>
      <c r="C77" s="33">
        <v>14</v>
      </c>
      <c r="D77" s="33">
        <v>14</v>
      </c>
      <c r="E77" s="38">
        <f>((C77/(C77+D77))*0.8)</f>
        <v>0.4</v>
      </c>
      <c r="F77" s="38">
        <v>7.7</v>
      </c>
      <c r="G77" s="39"/>
      <c r="H77" s="38">
        <f>SUM(E77+F77-G77)</f>
        <v>8.1</v>
      </c>
    </row>
    <row r="78" spans="1:8" s="37" customFormat="1" ht="13.5" customHeight="1" x14ac:dyDescent="0.35">
      <c r="A78" s="33">
        <v>20</v>
      </c>
      <c r="B78" s="34" t="s">
        <v>96</v>
      </c>
      <c r="C78" s="33">
        <v>21</v>
      </c>
      <c r="D78" s="33">
        <v>3</v>
      </c>
      <c r="E78" s="38">
        <f>((C78/(C78+D78))*0.8)</f>
        <v>0.70000000000000007</v>
      </c>
      <c r="F78" s="38">
        <v>7.35</v>
      </c>
      <c r="G78" s="39"/>
      <c r="H78" s="38">
        <f>SUM(E78+F78-G78)</f>
        <v>8.0499999999999989</v>
      </c>
    </row>
    <row r="79" spans="1:8" ht="13.5" customHeight="1" x14ac:dyDescent="0.35">
      <c r="A79" s="1">
        <v>21</v>
      </c>
      <c r="B79" s="19" t="s">
        <v>91</v>
      </c>
      <c r="C79" s="1">
        <v>7</v>
      </c>
      <c r="D79" s="1">
        <v>10</v>
      </c>
      <c r="E79" s="6">
        <f t="shared" si="14"/>
        <v>0.32941176470588235</v>
      </c>
      <c r="F79" s="6">
        <v>7.31</v>
      </c>
      <c r="G79" s="7"/>
      <c r="H79" s="6">
        <f t="shared" si="15"/>
        <v>7.6394117647058817</v>
      </c>
    </row>
    <row r="80" spans="1:8" ht="13.5" customHeight="1" x14ac:dyDescent="0.35">
      <c r="A80" s="1">
        <v>22</v>
      </c>
      <c r="B80" s="19" t="s">
        <v>214</v>
      </c>
      <c r="C80" s="1">
        <v>6</v>
      </c>
      <c r="D80" s="1">
        <v>6</v>
      </c>
      <c r="E80" s="6">
        <f t="shared" si="14"/>
        <v>0.4</v>
      </c>
      <c r="F80" s="6">
        <v>7.09</v>
      </c>
      <c r="G80" s="7"/>
      <c r="H80" s="6">
        <f t="shared" si="15"/>
        <v>7.49</v>
      </c>
    </row>
    <row r="81" spans="1:8" ht="13.5" customHeight="1" x14ac:dyDescent="0.35">
      <c r="A81" s="1">
        <v>23</v>
      </c>
      <c r="B81" s="19" t="s">
        <v>118</v>
      </c>
      <c r="C81" s="1">
        <v>7</v>
      </c>
      <c r="D81" s="1">
        <v>7</v>
      </c>
      <c r="E81" s="6">
        <f>((C81/(C81+D81))*0.8)</f>
        <v>0.4</v>
      </c>
      <c r="F81" s="6">
        <v>6.9</v>
      </c>
      <c r="G81" s="7"/>
      <c r="H81" s="6">
        <f>SUM(E81+F81-G81)</f>
        <v>7.3000000000000007</v>
      </c>
    </row>
    <row r="82" spans="1:8" ht="13.5" customHeight="1" x14ac:dyDescent="0.35">
      <c r="A82" s="1">
        <v>24</v>
      </c>
      <c r="B82" s="19" t="s">
        <v>92</v>
      </c>
      <c r="C82" s="1">
        <v>10</v>
      </c>
      <c r="D82" s="1">
        <v>21</v>
      </c>
      <c r="E82" s="6">
        <f>((C82/(C82+D82))*0.8)</f>
        <v>0.25806451612903225</v>
      </c>
      <c r="F82" s="6">
        <v>6.79</v>
      </c>
      <c r="G82" s="7"/>
      <c r="H82" s="6">
        <f>SUM(E82+F82-G82)</f>
        <v>7.0480645161290321</v>
      </c>
    </row>
    <row r="83" spans="1:8" ht="13.5" customHeight="1" x14ac:dyDescent="0.35">
      <c r="A83" s="1">
        <v>25</v>
      </c>
      <c r="B83" s="19" t="s">
        <v>184</v>
      </c>
      <c r="C83" s="1">
        <v>6</v>
      </c>
      <c r="D83" s="1">
        <v>16</v>
      </c>
      <c r="E83" s="6">
        <f t="shared" si="14"/>
        <v>0.21818181818181817</v>
      </c>
      <c r="F83" s="6">
        <v>6.1</v>
      </c>
      <c r="G83" s="7"/>
      <c r="H83" s="6">
        <f t="shared" si="15"/>
        <v>6.3181818181818175</v>
      </c>
    </row>
    <row r="84" spans="1:8" ht="13.5" customHeight="1" x14ac:dyDescent="0.35">
      <c r="A84" s="1">
        <v>26</v>
      </c>
      <c r="B84" s="19" t="s">
        <v>93</v>
      </c>
      <c r="C84" s="1">
        <v>6</v>
      </c>
      <c r="D84" s="1">
        <v>18</v>
      </c>
      <c r="E84" s="6">
        <f>((C84/(C84+D84))*0.8)</f>
        <v>0.2</v>
      </c>
      <c r="F84" s="6">
        <v>5.35</v>
      </c>
      <c r="G84" s="7"/>
      <c r="H84" s="6">
        <f>SUM(E84+F84-G84)</f>
        <v>5.55</v>
      </c>
    </row>
    <row r="85" spans="1:8" ht="13.5" customHeight="1" x14ac:dyDescent="0.35">
      <c r="A85" s="1">
        <v>27</v>
      </c>
      <c r="B85" s="18" t="s">
        <v>86</v>
      </c>
      <c r="C85" s="1">
        <v>3</v>
      </c>
      <c r="D85" s="1">
        <v>22</v>
      </c>
      <c r="E85" s="6">
        <f>((C85/(C85+D85))*0.8)</f>
        <v>9.6000000000000002E-2</v>
      </c>
      <c r="F85" s="6">
        <v>5.26</v>
      </c>
      <c r="G85" s="7"/>
      <c r="H85" s="6">
        <f>SUM(E85+F85-G85)</f>
        <v>5.3559999999999999</v>
      </c>
    </row>
    <row r="86" spans="1:8" ht="13.5" customHeight="1" x14ac:dyDescent="0.35">
      <c r="A86" s="1">
        <v>28</v>
      </c>
      <c r="B86" s="19" t="s">
        <v>94</v>
      </c>
      <c r="C86" s="1">
        <v>7</v>
      </c>
      <c r="D86" s="1">
        <v>4</v>
      </c>
      <c r="E86" s="6">
        <f t="shared" si="14"/>
        <v>0.50909090909090915</v>
      </c>
      <c r="F86" s="6">
        <v>4.82</v>
      </c>
      <c r="G86" s="7"/>
      <c r="H86" s="6">
        <f t="shared" si="15"/>
        <v>5.3290909090909091</v>
      </c>
    </row>
    <row r="87" spans="1:8" ht="13.5" customHeight="1" x14ac:dyDescent="0.35">
      <c r="A87" s="1">
        <v>29</v>
      </c>
      <c r="B87" s="19" t="s">
        <v>120</v>
      </c>
      <c r="C87" s="1">
        <v>2</v>
      </c>
      <c r="D87" s="1">
        <v>9</v>
      </c>
      <c r="E87" s="6">
        <f t="shared" si="14"/>
        <v>0.14545454545454548</v>
      </c>
      <c r="F87" s="6">
        <v>4.55</v>
      </c>
      <c r="G87" s="7"/>
      <c r="H87" s="6">
        <f t="shared" si="15"/>
        <v>4.6954545454545453</v>
      </c>
    </row>
    <row r="88" spans="1:8" ht="13.5" customHeight="1" x14ac:dyDescent="0.35">
      <c r="A88" s="1">
        <v>30</v>
      </c>
      <c r="B88" s="19" t="s">
        <v>100</v>
      </c>
      <c r="C88" s="1">
        <v>6</v>
      </c>
      <c r="D88" s="1">
        <v>6</v>
      </c>
      <c r="E88" s="6">
        <f t="shared" si="14"/>
        <v>0.4</v>
      </c>
      <c r="F88" s="6">
        <v>4.2300000000000004</v>
      </c>
      <c r="G88" s="7"/>
      <c r="H88" s="6">
        <f t="shared" si="15"/>
        <v>4.6300000000000008</v>
      </c>
    </row>
    <row r="89" spans="1:8" ht="13.5" customHeight="1" x14ac:dyDescent="0.35">
      <c r="A89" s="1">
        <v>31</v>
      </c>
      <c r="B89" s="19" t="s">
        <v>21</v>
      </c>
      <c r="C89" s="1">
        <v>5</v>
      </c>
      <c r="D89" s="1">
        <v>23</v>
      </c>
      <c r="E89" s="6">
        <f>((C89/(C89+D89))*0.8)</f>
        <v>0.14285714285714288</v>
      </c>
      <c r="F89" s="6">
        <v>4.2300000000000004</v>
      </c>
      <c r="G89" s="7"/>
      <c r="H89" s="6">
        <f>SUM(E89+F89-G89)</f>
        <v>4.3728571428571437</v>
      </c>
    </row>
    <row r="90" spans="1:8" ht="13.5" customHeight="1" x14ac:dyDescent="0.35">
      <c r="A90" s="1">
        <v>32</v>
      </c>
      <c r="B90" s="19" t="s">
        <v>119</v>
      </c>
      <c r="C90" s="1">
        <v>4</v>
      </c>
      <c r="D90" s="1">
        <v>14</v>
      </c>
      <c r="E90" s="6">
        <f>((C90/(C90+D90))*0.8)</f>
        <v>0.17777777777777778</v>
      </c>
      <c r="F90" s="6">
        <v>5.26</v>
      </c>
      <c r="G90" s="7">
        <v>1.25</v>
      </c>
      <c r="H90" s="6">
        <f>SUM(E90+F90-G90)</f>
        <v>4.1877777777777778</v>
      </c>
    </row>
    <row r="91" spans="1:8" ht="13.5" customHeight="1" x14ac:dyDescent="0.35">
      <c r="A91" s="1">
        <v>33</v>
      </c>
      <c r="B91" s="19" t="s">
        <v>98</v>
      </c>
      <c r="C91" s="1">
        <v>3</v>
      </c>
      <c r="D91" s="1">
        <v>6</v>
      </c>
      <c r="E91" s="6">
        <f>((C91/(C91+D91))*0.8)</f>
        <v>0.26666666666666666</v>
      </c>
      <c r="F91" s="6">
        <v>3.84</v>
      </c>
      <c r="G91" s="7"/>
      <c r="H91" s="6">
        <f>SUM(E91+F91-G91)</f>
        <v>4.1066666666666665</v>
      </c>
    </row>
    <row r="92" spans="1:8" ht="13.5" customHeight="1" x14ac:dyDescent="0.35">
      <c r="A92" s="1">
        <v>34</v>
      </c>
      <c r="B92" s="19" t="s">
        <v>95</v>
      </c>
      <c r="C92" s="1">
        <v>6</v>
      </c>
      <c r="D92" s="1">
        <v>10</v>
      </c>
      <c r="E92" s="6">
        <f>((C92/(C92+D92))*0.8)</f>
        <v>0.30000000000000004</v>
      </c>
      <c r="F92" s="6">
        <v>3.71</v>
      </c>
      <c r="G92" s="7"/>
      <c r="H92" s="6">
        <f>SUM(E92+F92-G92)</f>
        <v>4.01</v>
      </c>
    </row>
    <row r="93" spans="1:8" ht="13.5" customHeight="1" x14ac:dyDescent="0.35">
      <c r="A93" s="1">
        <v>35</v>
      </c>
      <c r="B93" s="19" t="s">
        <v>99</v>
      </c>
      <c r="C93" s="1">
        <v>6</v>
      </c>
      <c r="D93" s="1">
        <v>11</v>
      </c>
      <c r="E93" s="6">
        <f>((C93/(C93+D93))*0.8)</f>
        <v>0.28235294117647064</v>
      </c>
      <c r="F93" s="6">
        <v>2.78</v>
      </c>
      <c r="G93" s="7"/>
      <c r="H93" s="6">
        <f>SUM(E93+F93-G93)</f>
        <v>3.0623529411764703</v>
      </c>
    </row>
    <row r="94" spans="1:8" ht="13.5" customHeight="1" x14ac:dyDescent="0.35">
      <c r="B94" s="19" t="s">
        <v>169</v>
      </c>
      <c r="C94" s="1">
        <v>0</v>
      </c>
      <c r="D94" s="1">
        <v>5</v>
      </c>
      <c r="E94" s="6">
        <f t="shared" si="14"/>
        <v>0</v>
      </c>
      <c r="F94" s="6">
        <v>-2.79</v>
      </c>
      <c r="G94" s="7"/>
      <c r="H94" s="6">
        <f t="shared" si="15"/>
        <v>-2.79</v>
      </c>
    </row>
    <row r="95" spans="1:8" s="37" customFormat="1" ht="13.5" customHeight="1" x14ac:dyDescent="0.35">
      <c r="A95" s="33"/>
      <c r="B95" s="34"/>
      <c r="C95" s="33"/>
      <c r="D95" s="33"/>
      <c r="E95" s="33"/>
      <c r="F95" s="33"/>
      <c r="G95" s="36"/>
      <c r="H95" s="33"/>
    </row>
    <row r="96" spans="1:8" ht="13.5" customHeight="1" x14ac:dyDescent="0.35">
      <c r="B96" s="23" t="s">
        <v>170</v>
      </c>
    </row>
    <row r="97" spans="2:8" ht="13.5" customHeight="1" x14ac:dyDescent="0.35">
      <c r="B97" s="23" t="s">
        <v>171</v>
      </c>
    </row>
    <row r="98" spans="2:8" ht="13.5" customHeight="1" x14ac:dyDescent="0.35">
      <c r="B98" s="28" t="s">
        <v>166</v>
      </c>
      <c r="C98" s="24">
        <v>7</v>
      </c>
      <c r="D98" s="24">
        <v>4</v>
      </c>
      <c r="E98" s="26">
        <f t="shared" ref="E98:E104" si="20">((C98/(C98+D98))*0.8)</f>
        <v>0.50909090909090915</v>
      </c>
      <c r="F98" s="26">
        <v>6.41</v>
      </c>
      <c r="G98" s="27"/>
      <c r="H98" s="26">
        <f t="shared" ref="H98:H104" si="21">SUM(E98+F98-G98)</f>
        <v>6.919090909090909</v>
      </c>
    </row>
    <row r="99" spans="2:8" ht="13.5" customHeight="1" x14ac:dyDescent="0.35">
      <c r="B99" s="28" t="s">
        <v>158</v>
      </c>
      <c r="C99" s="24">
        <v>10</v>
      </c>
      <c r="D99" s="24">
        <v>14</v>
      </c>
      <c r="E99" s="26">
        <f t="shared" si="20"/>
        <v>0.33333333333333337</v>
      </c>
      <c r="F99" s="26">
        <v>6.25</v>
      </c>
      <c r="G99" s="27"/>
      <c r="H99" s="26">
        <f t="shared" si="21"/>
        <v>6.583333333333333</v>
      </c>
    </row>
    <row r="100" spans="2:8" ht="13.5" customHeight="1" x14ac:dyDescent="0.35">
      <c r="B100" s="28" t="s">
        <v>165</v>
      </c>
      <c r="C100" s="24">
        <v>9</v>
      </c>
      <c r="D100" s="24">
        <v>8</v>
      </c>
      <c r="E100" s="26">
        <f t="shared" si="20"/>
        <v>0.42352941176470593</v>
      </c>
      <c r="F100" s="26">
        <v>4.9400000000000004</v>
      </c>
      <c r="G100" s="27"/>
      <c r="H100" s="26">
        <f t="shared" si="21"/>
        <v>5.3635294117647065</v>
      </c>
    </row>
    <row r="101" spans="2:8" ht="13.5" customHeight="1" x14ac:dyDescent="0.35">
      <c r="B101" s="28" t="s">
        <v>163</v>
      </c>
      <c r="C101" s="24">
        <v>6</v>
      </c>
      <c r="D101" s="24">
        <v>4</v>
      </c>
      <c r="E101" s="26">
        <f t="shared" si="20"/>
        <v>0.48</v>
      </c>
      <c r="F101" s="26">
        <v>5.3</v>
      </c>
      <c r="G101" s="27"/>
      <c r="H101" s="26">
        <f t="shared" si="21"/>
        <v>5.7799999999999994</v>
      </c>
    </row>
    <row r="102" spans="2:8" ht="13.5" customHeight="1" x14ac:dyDescent="0.35">
      <c r="B102" s="28" t="s">
        <v>140</v>
      </c>
      <c r="C102" s="24">
        <v>6</v>
      </c>
      <c r="D102" s="24">
        <v>9</v>
      </c>
      <c r="E102" s="26">
        <f t="shared" si="20"/>
        <v>0.32000000000000006</v>
      </c>
      <c r="F102" s="26">
        <v>3.82</v>
      </c>
      <c r="G102" s="27"/>
      <c r="H102" s="26">
        <f t="shared" si="21"/>
        <v>4.1399999999999997</v>
      </c>
    </row>
    <row r="103" spans="2:8" ht="13.5" customHeight="1" x14ac:dyDescent="0.35">
      <c r="B103" s="23" t="s">
        <v>159</v>
      </c>
      <c r="C103" s="24">
        <v>2</v>
      </c>
      <c r="D103" s="25">
        <v>18</v>
      </c>
      <c r="E103" s="26">
        <f t="shared" si="20"/>
        <v>8.0000000000000016E-2</v>
      </c>
      <c r="F103" s="26">
        <v>2.86</v>
      </c>
      <c r="G103" s="27">
        <v>0.75</v>
      </c>
      <c r="H103" s="26">
        <f t="shared" si="21"/>
        <v>2.19</v>
      </c>
    </row>
    <row r="104" spans="2:8" ht="12" customHeight="1" x14ac:dyDescent="0.35">
      <c r="B104" s="28" t="s">
        <v>167</v>
      </c>
      <c r="C104" s="24">
        <v>0</v>
      </c>
      <c r="D104" s="24">
        <v>7</v>
      </c>
      <c r="E104" s="26">
        <f t="shared" si="20"/>
        <v>0</v>
      </c>
      <c r="F104" s="26">
        <v>-2</v>
      </c>
      <c r="G104" s="27"/>
      <c r="H104" s="26">
        <f t="shared" si="21"/>
        <v>-2</v>
      </c>
    </row>
    <row r="105" spans="2:8" ht="12" customHeight="1" x14ac:dyDescent="0.35"/>
    <row r="106" spans="2:8" ht="12" customHeight="1" x14ac:dyDescent="0.35"/>
    <row r="107" spans="2:8" ht="12" customHeight="1" x14ac:dyDescent="0.35"/>
    <row r="108" spans="2:8" ht="12" customHeight="1" x14ac:dyDescent="0.35"/>
    <row r="109" spans="2:8" ht="12" customHeight="1" x14ac:dyDescent="0.35"/>
    <row r="110" spans="2:8" ht="12" customHeight="1" x14ac:dyDescent="0.35"/>
    <row r="111" spans="2:8" ht="12" customHeight="1" x14ac:dyDescent="0.35"/>
    <row r="112" spans="2:8" ht="12" customHeight="1" x14ac:dyDescent="0.35"/>
    <row r="113" spans="1:8" ht="12" customHeight="1" x14ac:dyDescent="0.35"/>
    <row r="114" spans="1:8" ht="12" customHeight="1" x14ac:dyDescent="0.35">
      <c r="B114" s="20" t="s">
        <v>26</v>
      </c>
    </row>
    <row r="115" spans="1:8" ht="12" customHeight="1" x14ac:dyDescent="0.35">
      <c r="A115" s="3" t="s">
        <v>1</v>
      </c>
      <c r="B115" s="19" t="s">
        <v>2</v>
      </c>
      <c r="C115" s="3" t="s">
        <v>3</v>
      </c>
      <c r="D115" s="3" t="s">
        <v>4</v>
      </c>
      <c r="E115" s="3" t="s">
        <v>5</v>
      </c>
      <c r="F115" s="3" t="s">
        <v>58</v>
      </c>
      <c r="G115" s="5" t="s">
        <v>6</v>
      </c>
      <c r="H115" s="3" t="s">
        <v>59</v>
      </c>
    </row>
    <row r="116" spans="1:8" s="37" customFormat="1" ht="12" customHeight="1" x14ac:dyDescent="0.35">
      <c r="A116" s="33">
        <v>1</v>
      </c>
      <c r="B116" s="34" t="s">
        <v>55</v>
      </c>
      <c r="C116" s="33">
        <v>29</v>
      </c>
      <c r="D116" s="33">
        <v>1</v>
      </c>
      <c r="E116" s="38">
        <f t="shared" ref="E116:E117" si="22">((C116/(C116+D116))*0.8)</f>
        <v>0.77333333333333343</v>
      </c>
      <c r="F116" s="38">
        <v>14.21</v>
      </c>
      <c r="G116" s="39"/>
      <c r="H116" s="38">
        <f t="shared" ref="H116:H117" si="23">SUM(E116+F116-G116)</f>
        <v>14.983333333333334</v>
      </c>
    </row>
    <row r="117" spans="1:8" s="37" customFormat="1" ht="12" customHeight="1" x14ac:dyDescent="0.35">
      <c r="A117" s="33">
        <f>SUM(A116+1)</f>
        <v>2</v>
      </c>
      <c r="B117" s="34" t="s">
        <v>185</v>
      </c>
      <c r="C117" s="33">
        <v>19</v>
      </c>
      <c r="D117" s="33">
        <v>4</v>
      </c>
      <c r="E117" s="38">
        <f t="shared" si="22"/>
        <v>0.66086956521739137</v>
      </c>
      <c r="F117" s="38">
        <v>11.4</v>
      </c>
      <c r="G117" s="39"/>
      <c r="H117" s="38">
        <f t="shared" si="23"/>
        <v>12.060869565217391</v>
      </c>
    </row>
    <row r="118" spans="1:8" s="37" customFormat="1" ht="12" customHeight="1" x14ac:dyDescent="0.35">
      <c r="A118" s="33">
        <f t="shared" ref="A118:A153" si="24">SUM(A117+1)</f>
        <v>3</v>
      </c>
      <c r="B118" s="34" t="s">
        <v>107</v>
      </c>
      <c r="C118" s="33">
        <v>15</v>
      </c>
      <c r="D118" s="33">
        <v>3</v>
      </c>
      <c r="E118" s="38">
        <f t="shared" ref="E118:E135" si="25">((C118/(C118+D118))*0.8)</f>
        <v>0.66666666666666674</v>
      </c>
      <c r="F118" s="38">
        <v>11.22</v>
      </c>
      <c r="G118" s="39"/>
      <c r="H118" s="38">
        <f t="shared" ref="H118:H135" si="26">SUM(E118+F118-G118)</f>
        <v>11.886666666666667</v>
      </c>
    </row>
    <row r="119" spans="1:8" s="37" customFormat="1" ht="12" customHeight="1" x14ac:dyDescent="0.35">
      <c r="A119" s="33">
        <f t="shared" si="24"/>
        <v>4</v>
      </c>
      <c r="B119" s="34" t="s">
        <v>215</v>
      </c>
      <c r="C119" s="33">
        <v>17</v>
      </c>
      <c r="D119" s="33">
        <v>12</v>
      </c>
      <c r="E119" s="38">
        <f t="shared" si="25"/>
        <v>0.4689655172413793</v>
      </c>
      <c r="F119" s="38">
        <v>10.97</v>
      </c>
      <c r="G119" s="39"/>
      <c r="H119" s="38">
        <f t="shared" si="26"/>
        <v>11.43896551724138</v>
      </c>
    </row>
    <row r="120" spans="1:8" s="37" customFormat="1" ht="12" customHeight="1" x14ac:dyDescent="0.35">
      <c r="A120" s="33">
        <f t="shared" si="24"/>
        <v>5</v>
      </c>
      <c r="B120" s="34" t="s">
        <v>136</v>
      </c>
      <c r="C120" s="33">
        <v>22</v>
      </c>
      <c r="D120" s="33">
        <v>5</v>
      </c>
      <c r="E120" s="38">
        <f t="shared" si="25"/>
        <v>0.6518518518518519</v>
      </c>
      <c r="F120" s="38">
        <v>10.56</v>
      </c>
      <c r="G120" s="39"/>
      <c r="H120" s="38">
        <f t="shared" si="26"/>
        <v>11.211851851851852</v>
      </c>
    </row>
    <row r="121" spans="1:8" s="37" customFormat="1" ht="12" customHeight="1" x14ac:dyDescent="0.35">
      <c r="A121" s="33">
        <f t="shared" si="24"/>
        <v>6</v>
      </c>
      <c r="B121" s="34" t="s">
        <v>137</v>
      </c>
      <c r="C121" s="33">
        <v>14</v>
      </c>
      <c r="D121" s="33">
        <v>10</v>
      </c>
      <c r="E121" s="38">
        <f t="shared" si="25"/>
        <v>0.46666666666666673</v>
      </c>
      <c r="F121" s="38">
        <v>10.210000000000001</v>
      </c>
      <c r="G121" s="39"/>
      <c r="H121" s="38">
        <f t="shared" si="26"/>
        <v>10.676666666666668</v>
      </c>
    </row>
    <row r="122" spans="1:8" s="37" customFormat="1" ht="12" customHeight="1" x14ac:dyDescent="0.35">
      <c r="A122" s="33">
        <f t="shared" si="24"/>
        <v>7</v>
      </c>
      <c r="B122" s="34" t="s">
        <v>30</v>
      </c>
      <c r="C122" s="33">
        <v>18</v>
      </c>
      <c r="D122" s="33">
        <v>8</v>
      </c>
      <c r="E122" s="38">
        <f t="shared" si="25"/>
        <v>0.55384615384615388</v>
      </c>
      <c r="F122" s="38">
        <v>9.91</v>
      </c>
      <c r="G122" s="39"/>
      <c r="H122" s="38">
        <f t="shared" si="26"/>
        <v>10.463846153846154</v>
      </c>
    </row>
    <row r="123" spans="1:8" s="37" customFormat="1" ht="12" customHeight="1" x14ac:dyDescent="0.35">
      <c r="A123" s="33">
        <f t="shared" si="24"/>
        <v>8</v>
      </c>
      <c r="B123" s="34" t="s">
        <v>35</v>
      </c>
      <c r="C123" s="33">
        <v>21</v>
      </c>
      <c r="D123" s="33">
        <v>6</v>
      </c>
      <c r="E123" s="38">
        <f t="shared" si="25"/>
        <v>0.62222222222222223</v>
      </c>
      <c r="F123" s="38">
        <v>9.8000000000000007</v>
      </c>
      <c r="G123" s="39"/>
      <c r="H123" s="38">
        <f t="shared" si="26"/>
        <v>10.422222222222222</v>
      </c>
    </row>
    <row r="124" spans="1:8" s="37" customFormat="1" ht="12" customHeight="1" x14ac:dyDescent="0.35">
      <c r="A124" s="33">
        <f t="shared" si="24"/>
        <v>9</v>
      </c>
      <c r="B124" s="34" t="s">
        <v>186</v>
      </c>
      <c r="C124" s="33">
        <v>21</v>
      </c>
      <c r="D124" s="33">
        <v>14</v>
      </c>
      <c r="E124" s="38">
        <f t="shared" si="25"/>
        <v>0.48</v>
      </c>
      <c r="F124" s="38">
        <v>9.92</v>
      </c>
      <c r="G124" s="39"/>
      <c r="H124" s="38">
        <f t="shared" si="26"/>
        <v>10.4</v>
      </c>
    </row>
    <row r="125" spans="1:8" s="37" customFormat="1" ht="12" customHeight="1" x14ac:dyDescent="0.35">
      <c r="A125" s="33">
        <f t="shared" si="24"/>
        <v>10</v>
      </c>
      <c r="B125" s="34" t="s">
        <v>66</v>
      </c>
      <c r="C125" s="33">
        <v>20</v>
      </c>
      <c r="D125" s="33">
        <v>7</v>
      </c>
      <c r="E125" s="38">
        <f t="shared" si="25"/>
        <v>0.59259259259259256</v>
      </c>
      <c r="F125" s="38">
        <v>9.52</v>
      </c>
      <c r="G125" s="39"/>
      <c r="H125" s="38">
        <f t="shared" si="26"/>
        <v>10.112592592592591</v>
      </c>
    </row>
    <row r="126" spans="1:8" s="37" customFormat="1" ht="12" customHeight="1" x14ac:dyDescent="0.35">
      <c r="A126" s="33">
        <f t="shared" si="24"/>
        <v>11</v>
      </c>
      <c r="B126" s="34" t="s">
        <v>135</v>
      </c>
      <c r="C126" s="33">
        <v>18</v>
      </c>
      <c r="D126" s="33">
        <v>9</v>
      </c>
      <c r="E126" s="38">
        <f t="shared" si="25"/>
        <v>0.53333333333333333</v>
      </c>
      <c r="F126" s="38">
        <v>9.4499999999999993</v>
      </c>
      <c r="G126" s="39"/>
      <c r="H126" s="38">
        <f t="shared" si="26"/>
        <v>9.9833333333333325</v>
      </c>
    </row>
    <row r="127" spans="1:8" s="37" customFormat="1" ht="12" customHeight="1" x14ac:dyDescent="0.35">
      <c r="A127" s="33">
        <f t="shared" si="24"/>
        <v>12</v>
      </c>
      <c r="B127" s="35" t="s">
        <v>29</v>
      </c>
      <c r="C127" s="33">
        <v>16</v>
      </c>
      <c r="D127" s="33">
        <v>11</v>
      </c>
      <c r="E127" s="38">
        <f t="shared" si="25"/>
        <v>0.47407407407407409</v>
      </c>
      <c r="F127" s="38">
        <v>9.44</v>
      </c>
      <c r="G127" s="39"/>
      <c r="H127" s="38">
        <f t="shared" si="26"/>
        <v>9.9140740740740743</v>
      </c>
    </row>
    <row r="128" spans="1:8" s="37" customFormat="1" ht="12" customHeight="1" x14ac:dyDescent="0.35">
      <c r="A128" s="33">
        <f t="shared" si="24"/>
        <v>13</v>
      </c>
      <c r="B128" s="34" t="s">
        <v>27</v>
      </c>
      <c r="C128" s="33">
        <v>18</v>
      </c>
      <c r="D128" s="33">
        <v>9</v>
      </c>
      <c r="E128" s="38">
        <f t="shared" si="25"/>
        <v>0.53333333333333333</v>
      </c>
      <c r="F128" s="38">
        <v>9.0500000000000007</v>
      </c>
      <c r="G128" s="39"/>
      <c r="H128" s="38">
        <f t="shared" si="26"/>
        <v>9.5833333333333339</v>
      </c>
    </row>
    <row r="129" spans="1:8" s="37" customFormat="1" ht="12" customHeight="1" x14ac:dyDescent="0.35">
      <c r="A129" s="33">
        <f t="shared" si="24"/>
        <v>14</v>
      </c>
      <c r="B129" s="34" t="s">
        <v>189</v>
      </c>
      <c r="C129" s="33">
        <v>19</v>
      </c>
      <c r="D129" s="33">
        <v>8</v>
      </c>
      <c r="E129" s="38">
        <f t="shared" si="25"/>
        <v>0.562962962962963</v>
      </c>
      <c r="F129" s="38">
        <v>8.68</v>
      </c>
      <c r="G129" s="39"/>
      <c r="H129" s="38">
        <f t="shared" si="26"/>
        <v>9.242962962962963</v>
      </c>
    </row>
    <row r="130" spans="1:8" s="37" customFormat="1" ht="12" customHeight="1" x14ac:dyDescent="0.35">
      <c r="A130" s="33">
        <f t="shared" si="24"/>
        <v>15</v>
      </c>
      <c r="B130" s="35" t="s">
        <v>28</v>
      </c>
      <c r="C130" s="33">
        <v>11</v>
      </c>
      <c r="D130" s="33">
        <v>11</v>
      </c>
      <c r="E130" s="38">
        <f t="shared" si="25"/>
        <v>0.4</v>
      </c>
      <c r="F130" s="38">
        <v>8.66</v>
      </c>
      <c r="G130" s="39"/>
      <c r="H130" s="38">
        <f t="shared" si="26"/>
        <v>9.06</v>
      </c>
    </row>
    <row r="131" spans="1:8" s="37" customFormat="1" ht="12" customHeight="1" x14ac:dyDescent="0.35">
      <c r="A131" s="33">
        <f t="shared" si="24"/>
        <v>16</v>
      </c>
      <c r="B131" s="34" t="s">
        <v>70</v>
      </c>
      <c r="C131" s="41">
        <v>15</v>
      </c>
      <c r="D131" s="33">
        <v>12</v>
      </c>
      <c r="E131" s="38">
        <f t="shared" si="25"/>
        <v>0.44444444444444448</v>
      </c>
      <c r="F131" s="38">
        <v>8.41</v>
      </c>
      <c r="G131" s="39"/>
      <c r="H131" s="38">
        <f t="shared" si="26"/>
        <v>8.8544444444444448</v>
      </c>
    </row>
    <row r="132" spans="1:8" s="37" customFormat="1" ht="12" customHeight="1" x14ac:dyDescent="0.35">
      <c r="A132" s="33">
        <f t="shared" si="24"/>
        <v>17</v>
      </c>
      <c r="B132" s="34" t="s">
        <v>188</v>
      </c>
      <c r="C132" s="33">
        <v>12</v>
      </c>
      <c r="D132" s="33">
        <v>13</v>
      </c>
      <c r="E132" s="38">
        <f t="shared" si="25"/>
        <v>0.38400000000000001</v>
      </c>
      <c r="F132" s="38">
        <v>8.3699999999999992</v>
      </c>
      <c r="G132" s="39"/>
      <c r="H132" s="38">
        <f t="shared" si="26"/>
        <v>8.7539999999999996</v>
      </c>
    </row>
    <row r="133" spans="1:8" s="37" customFormat="1" ht="12" customHeight="1" x14ac:dyDescent="0.35">
      <c r="A133" s="33">
        <f t="shared" si="24"/>
        <v>18</v>
      </c>
      <c r="B133" s="34" t="s">
        <v>187</v>
      </c>
      <c r="C133" s="33">
        <v>12</v>
      </c>
      <c r="D133" s="33">
        <v>13</v>
      </c>
      <c r="E133" s="38">
        <f t="shared" si="25"/>
        <v>0.38400000000000001</v>
      </c>
      <c r="F133" s="38">
        <v>8.59</v>
      </c>
      <c r="G133" s="39">
        <v>0.25</v>
      </c>
      <c r="H133" s="38">
        <f t="shared" si="26"/>
        <v>8.7240000000000002</v>
      </c>
    </row>
    <row r="134" spans="1:8" s="37" customFormat="1" ht="12" customHeight="1" x14ac:dyDescent="0.35">
      <c r="A134" s="33">
        <f t="shared" si="24"/>
        <v>19</v>
      </c>
      <c r="B134" s="34" t="s">
        <v>68</v>
      </c>
      <c r="C134" s="33">
        <v>10</v>
      </c>
      <c r="D134" s="33">
        <v>9</v>
      </c>
      <c r="E134" s="38">
        <f t="shared" si="25"/>
        <v>0.42105263157894735</v>
      </c>
      <c r="F134" s="38">
        <v>8.2100000000000009</v>
      </c>
      <c r="G134" s="39"/>
      <c r="H134" s="38">
        <f t="shared" si="26"/>
        <v>8.6310526315789478</v>
      </c>
    </row>
    <row r="135" spans="1:8" s="37" customFormat="1" ht="12" customHeight="1" x14ac:dyDescent="0.35">
      <c r="A135" s="33">
        <f t="shared" si="24"/>
        <v>20</v>
      </c>
      <c r="B135" s="34" t="s">
        <v>190</v>
      </c>
      <c r="C135" s="33">
        <v>19</v>
      </c>
      <c r="D135" s="33">
        <v>5</v>
      </c>
      <c r="E135" s="38">
        <f t="shared" si="25"/>
        <v>0.6333333333333333</v>
      </c>
      <c r="F135" s="38">
        <v>7.58</v>
      </c>
      <c r="G135" s="39"/>
      <c r="H135" s="38">
        <f t="shared" si="26"/>
        <v>8.2133333333333329</v>
      </c>
    </row>
    <row r="136" spans="1:8" ht="12" customHeight="1" x14ac:dyDescent="0.35">
      <c r="A136" s="1">
        <f t="shared" si="24"/>
        <v>21</v>
      </c>
      <c r="B136" s="19" t="s">
        <v>133</v>
      </c>
      <c r="C136" s="1">
        <v>12</v>
      </c>
      <c r="D136" s="1">
        <v>12</v>
      </c>
      <c r="E136" s="6">
        <f t="shared" ref="E136" si="27">((C136/(C136+D136))*0.8)</f>
        <v>0.4</v>
      </c>
      <c r="F136" s="6">
        <v>7.73</v>
      </c>
      <c r="G136" s="7"/>
      <c r="H136" s="6">
        <f t="shared" ref="H136" si="28">SUM(E136+F136-G136)</f>
        <v>8.1300000000000008</v>
      </c>
    </row>
    <row r="137" spans="1:8" ht="12" customHeight="1" x14ac:dyDescent="0.35">
      <c r="A137" s="1">
        <f t="shared" si="24"/>
        <v>22</v>
      </c>
      <c r="B137" s="19" t="s">
        <v>216</v>
      </c>
      <c r="C137" s="1">
        <v>12</v>
      </c>
      <c r="D137" s="1">
        <v>14</v>
      </c>
      <c r="E137" s="6">
        <f>((C137/(C137+D137))*0.8)</f>
        <v>0.36923076923076925</v>
      </c>
      <c r="F137" s="6">
        <v>7.6</v>
      </c>
      <c r="G137" s="4"/>
      <c r="H137" s="6">
        <f>SUM(E137+F137-G137)</f>
        <v>7.9692307692307693</v>
      </c>
    </row>
    <row r="138" spans="1:8" ht="12" customHeight="1" x14ac:dyDescent="0.35">
      <c r="A138" s="1">
        <f t="shared" si="24"/>
        <v>23</v>
      </c>
      <c r="B138" s="19" t="s">
        <v>191</v>
      </c>
      <c r="C138" s="1">
        <v>14</v>
      </c>
      <c r="D138" s="1">
        <v>10</v>
      </c>
      <c r="E138" s="6">
        <f>((C138/(C138+D138))*0.8)</f>
        <v>0.46666666666666673</v>
      </c>
      <c r="F138" s="6">
        <v>7.46</v>
      </c>
      <c r="G138" s="7"/>
      <c r="H138" s="6">
        <f>SUM(E138+F138-G138)</f>
        <v>7.9266666666666667</v>
      </c>
    </row>
    <row r="139" spans="1:8" s="4" customFormat="1" ht="12" customHeight="1" x14ac:dyDescent="0.35">
      <c r="A139" s="1">
        <f t="shared" si="24"/>
        <v>24</v>
      </c>
      <c r="B139" s="22" t="s">
        <v>132</v>
      </c>
      <c r="C139" s="1">
        <v>11</v>
      </c>
      <c r="D139" s="1">
        <v>11</v>
      </c>
      <c r="E139" s="6">
        <f>((C139/(C139+D139))*0.8)</f>
        <v>0.4</v>
      </c>
      <c r="F139" s="6">
        <v>7.49</v>
      </c>
      <c r="G139" s="7"/>
      <c r="H139" s="6">
        <f>SUM(E139+F139-G139)</f>
        <v>7.8900000000000006</v>
      </c>
    </row>
    <row r="140" spans="1:8" ht="12" customHeight="1" x14ac:dyDescent="0.35">
      <c r="A140" s="1">
        <f t="shared" si="24"/>
        <v>25</v>
      </c>
      <c r="B140" s="19" t="s">
        <v>217</v>
      </c>
      <c r="C140" s="1">
        <v>12</v>
      </c>
      <c r="D140" s="1">
        <v>17</v>
      </c>
      <c r="E140" s="6">
        <f>((C140/(C140+D140))*0.8)</f>
        <v>0.33103448275862069</v>
      </c>
      <c r="F140" s="6">
        <v>7.36</v>
      </c>
      <c r="H140" s="6">
        <f t="shared" ref="H140" si="29">SUM(E140+F140-G140)</f>
        <v>7.6910344827586208</v>
      </c>
    </row>
    <row r="141" spans="1:8" ht="12" customHeight="1" x14ac:dyDescent="0.35">
      <c r="A141" s="1">
        <f t="shared" si="24"/>
        <v>26</v>
      </c>
      <c r="B141" s="19" t="s">
        <v>134</v>
      </c>
      <c r="C141" s="1">
        <v>17</v>
      </c>
      <c r="D141" s="1">
        <v>8</v>
      </c>
      <c r="E141" s="6">
        <f t="shared" ref="E141" si="30">((C141/(C141+D141))*0.8)</f>
        <v>0.54400000000000004</v>
      </c>
      <c r="F141" s="6">
        <v>8.64</v>
      </c>
      <c r="G141" s="7">
        <v>1.75</v>
      </c>
      <c r="H141" s="6">
        <f t="shared" ref="H141" si="31">SUM(E141+F141-G141)</f>
        <v>7.4340000000000011</v>
      </c>
    </row>
    <row r="142" spans="1:8" ht="12" customHeight="1" x14ac:dyDescent="0.35">
      <c r="A142" s="1">
        <f t="shared" si="24"/>
        <v>27</v>
      </c>
      <c r="B142" s="19" t="s">
        <v>67</v>
      </c>
      <c r="C142" s="1">
        <v>11</v>
      </c>
      <c r="D142" s="1">
        <v>9</v>
      </c>
      <c r="E142" s="6">
        <f t="shared" ref="E142:E158" si="32">((C142/(C142+D142))*0.8)</f>
        <v>0.44000000000000006</v>
      </c>
      <c r="F142" s="6">
        <v>6.4</v>
      </c>
      <c r="G142" s="7"/>
      <c r="H142" s="6">
        <f t="shared" ref="H142:H158" si="33">SUM(E142+F142-G142)</f>
        <v>6.8400000000000007</v>
      </c>
    </row>
    <row r="143" spans="1:8" ht="12" customHeight="1" x14ac:dyDescent="0.35">
      <c r="A143" s="1">
        <f t="shared" si="24"/>
        <v>28</v>
      </c>
      <c r="B143" s="19" t="s">
        <v>36</v>
      </c>
      <c r="C143" s="1">
        <v>7</v>
      </c>
      <c r="D143" s="1">
        <v>14</v>
      </c>
      <c r="E143" s="6">
        <f t="shared" si="32"/>
        <v>0.26666666666666666</v>
      </c>
      <c r="F143" s="6">
        <v>6.5</v>
      </c>
      <c r="G143" s="7"/>
      <c r="H143" s="6">
        <f t="shared" si="33"/>
        <v>6.7666666666666666</v>
      </c>
    </row>
    <row r="144" spans="1:8" ht="12" customHeight="1" x14ac:dyDescent="0.35">
      <c r="A144" s="1">
        <f t="shared" si="24"/>
        <v>29</v>
      </c>
      <c r="B144" s="19" t="s">
        <v>31</v>
      </c>
      <c r="C144" s="1">
        <v>10</v>
      </c>
      <c r="D144" s="1">
        <v>19</v>
      </c>
      <c r="E144" s="6">
        <f t="shared" si="32"/>
        <v>0.27586206896551729</v>
      </c>
      <c r="F144" s="6">
        <v>6.4</v>
      </c>
      <c r="G144" s="7"/>
      <c r="H144" s="6">
        <f t="shared" si="33"/>
        <v>6.6758620689655173</v>
      </c>
    </row>
    <row r="145" spans="1:8" ht="12" customHeight="1" x14ac:dyDescent="0.35">
      <c r="A145" s="1">
        <f t="shared" si="24"/>
        <v>30</v>
      </c>
      <c r="B145" s="19" t="s">
        <v>192</v>
      </c>
      <c r="C145" s="1">
        <v>12</v>
      </c>
      <c r="D145" s="1">
        <v>14</v>
      </c>
      <c r="E145" s="6">
        <f t="shared" si="32"/>
        <v>0.36923076923076925</v>
      </c>
      <c r="F145" s="6">
        <v>6.09</v>
      </c>
      <c r="G145" s="7"/>
      <c r="H145" s="6">
        <f t="shared" si="33"/>
        <v>6.4592307692307696</v>
      </c>
    </row>
    <row r="146" spans="1:8" ht="12" customHeight="1" x14ac:dyDescent="0.35">
      <c r="A146" s="1">
        <f t="shared" si="24"/>
        <v>31</v>
      </c>
      <c r="B146" s="19" t="s">
        <v>193</v>
      </c>
      <c r="C146" s="1">
        <v>8</v>
      </c>
      <c r="D146" s="1">
        <v>11</v>
      </c>
      <c r="E146" s="6">
        <f t="shared" si="32"/>
        <v>0.33684210526315789</v>
      </c>
      <c r="F146" s="6">
        <v>6.12</v>
      </c>
      <c r="G146" s="7"/>
      <c r="H146" s="6">
        <f t="shared" si="33"/>
        <v>6.4568421052631582</v>
      </c>
    </row>
    <row r="147" spans="1:8" ht="12" customHeight="1" x14ac:dyDescent="0.35">
      <c r="A147" s="1">
        <f t="shared" si="24"/>
        <v>32</v>
      </c>
      <c r="B147" s="19" t="s">
        <v>56</v>
      </c>
      <c r="C147" s="1">
        <v>9</v>
      </c>
      <c r="D147" s="1">
        <v>18</v>
      </c>
      <c r="E147" s="6">
        <f t="shared" si="32"/>
        <v>0.26666666666666666</v>
      </c>
      <c r="F147" s="6">
        <v>5.61</v>
      </c>
      <c r="G147" s="7"/>
      <c r="H147" s="6">
        <f t="shared" si="33"/>
        <v>5.8766666666666669</v>
      </c>
    </row>
    <row r="148" spans="1:8" ht="12" customHeight="1" x14ac:dyDescent="0.35">
      <c r="A148" s="1">
        <f t="shared" si="24"/>
        <v>33</v>
      </c>
      <c r="B148" s="19" t="s">
        <v>32</v>
      </c>
      <c r="C148" s="1">
        <v>12</v>
      </c>
      <c r="D148" s="1">
        <v>9</v>
      </c>
      <c r="E148" s="6">
        <f t="shared" si="32"/>
        <v>0.45714285714285713</v>
      </c>
      <c r="F148" s="6">
        <v>5.0999999999999996</v>
      </c>
      <c r="G148" s="7"/>
      <c r="H148" s="6">
        <f t="shared" si="33"/>
        <v>5.5571428571428569</v>
      </c>
    </row>
    <row r="149" spans="1:8" ht="12" customHeight="1" x14ac:dyDescent="0.35">
      <c r="A149" s="1">
        <f t="shared" si="24"/>
        <v>34</v>
      </c>
      <c r="B149" s="19" t="s">
        <v>194</v>
      </c>
      <c r="C149" s="1">
        <v>7</v>
      </c>
      <c r="D149" s="1">
        <v>16</v>
      </c>
      <c r="E149" s="6">
        <f t="shared" si="32"/>
        <v>0.24347826086956526</v>
      </c>
      <c r="F149" s="6">
        <v>5.29</v>
      </c>
      <c r="G149" s="7">
        <v>0.5</v>
      </c>
      <c r="H149" s="6">
        <f t="shared" si="33"/>
        <v>5.0334782608695656</v>
      </c>
    </row>
    <row r="150" spans="1:8" ht="12" customHeight="1" x14ac:dyDescent="0.35">
      <c r="A150" s="1">
        <f t="shared" si="24"/>
        <v>35</v>
      </c>
      <c r="B150" s="19" t="s">
        <v>40</v>
      </c>
      <c r="C150" s="1">
        <v>10</v>
      </c>
      <c r="D150" s="1">
        <v>12</v>
      </c>
      <c r="E150" s="6">
        <f t="shared" si="32"/>
        <v>0.36363636363636365</v>
      </c>
      <c r="F150" s="6">
        <v>4.9000000000000004</v>
      </c>
      <c r="G150" s="7">
        <v>0.25</v>
      </c>
      <c r="H150" s="6">
        <f t="shared" si="33"/>
        <v>5.0136363636363637</v>
      </c>
    </row>
    <row r="151" spans="1:8" ht="12" customHeight="1" x14ac:dyDescent="0.35">
      <c r="A151" s="1">
        <f t="shared" si="24"/>
        <v>36</v>
      </c>
      <c r="B151" s="19" t="s">
        <v>33</v>
      </c>
      <c r="C151" s="1">
        <v>11</v>
      </c>
      <c r="D151" s="1">
        <v>16</v>
      </c>
      <c r="E151" s="6">
        <f t="shared" si="32"/>
        <v>0.32592592592592595</v>
      </c>
      <c r="F151" s="6">
        <v>4.67</v>
      </c>
      <c r="G151" s="7"/>
      <c r="H151" s="6">
        <f t="shared" si="33"/>
        <v>4.9959259259259259</v>
      </c>
    </row>
    <row r="152" spans="1:8" ht="12" customHeight="1" x14ac:dyDescent="0.35">
      <c r="A152" s="1">
        <f t="shared" si="24"/>
        <v>37</v>
      </c>
      <c r="B152" s="19" t="s">
        <v>41</v>
      </c>
      <c r="C152" s="1">
        <v>4</v>
      </c>
      <c r="D152" s="1">
        <v>5</v>
      </c>
      <c r="E152" s="6">
        <f t="shared" si="32"/>
        <v>0.35555555555555557</v>
      </c>
      <c r="F152" s="6">
        <v>4.37</v>
      </c>
      <c r="G152" s="7"/>
      <c r="H152" s="6">
        <f t="shared" si="33"/>
        <v>4.7255555555555553</v>
      </c>
    </row>
    <row r="153" spans="1:8" ht="12" customHeight="1" x14ac:dyDescent="0.35">
      <c r="A153" s="1">
        <f t="shared" si="24"/>
        <v>38</v>
      </c>
      <c r="B153" s="19" t="s">
        <v>131</v>
      </c>
      <c r="C153" s="1">
        <v>9</v>
      </c>
      <c r="D153" s="1">
        <v>15</v>
      </c>
      <c r="E153" s="6">
        <f t="shared" si="32"/>
        <v>0.30000000000000004</v>
      </c>
      <c r="F153" s="6">
        <v>4.04</v>
      </c>
      <c r="G153" s="7"/>
      <c r="H153" s="6">
        <f t="shared" si="33"/>
        <v>4.34</v>
      </c>
    </row>
    <row r="154" spans="1:8" ht="12" customHeight="1" x14ac:dyDescent="0.35">
      <c r="A154" s="1">
        <v>39</v>
      </c>
      <c r="B154" s="19" t="s">
        <v>38</v>
      </c>
      <c r="C154" s="1">
        <v>7</v>
      </c>
      <c r="D154" s="1">
        <v>17</v>
      </c>
      <c r="E154" s="6">
        <f t="shared" si="32"/>
        <v>0.23333333333333336</v>
      </c>
      <c r="F154" s="6">
        <v>3.96</v>
      </c>
      <c r="G154" s="7"/>
      <c r="H154" s="6">
        <f t="shared" si="33"/>
        <v>4.1933333333333334</v>
      </c>
    </row>
    <row r="155" spans="1:8" ht="12" customHeight="1" x14ac:dyDescent="0.35">
      <c r="A155" s="1">
        <v>40</v>
      </c>
      <c r="B155" s="19" t="s">
        <v>130</v>
      </c>
      <c r="C155" s="1">
        <v>12</v>
      </c>
      <c r="D155" s="1">
        <v>16</v>
      </c>
      <c r="E155" s="6">
        <f t="shared" si="32"/>
        <v>0.34285714285714286</v>
      </c>
      <c r="F155" s="6">
        <v>3.73</v>
      </c>
      <c r="G155" s="7"/>
      <c r="H155" s="6">
        <f t="shared" si="33"/>
        <v>4.072857142857143</v>
      </c>
    </row>
    <row r="156" spans="1:8" ht="12" customHeight="1" x14ac:dyDescent="0.35">
      <c r="A156" s="1">
        <f t="shared" ref="A156:A162" si="34">SUM(A155+1)</f>
        <v>41</v>
      </c>
      <c r="B156" s="19" t="s">
        <v>117</v>
      </c>
      <c r="C156" s="1">
        <v>9</v>
      </c>
      <c r="D156" s="1">
        <v>7</v>
      </c>
      <c r="E156" s="6">
        <f t="shared" si="32"/>
        <v>0.45</v>
      </c>
      <c r="F156" s="6">
        <v>3.51</v>
      </c>
      <c r="G156" s="7"/>
      <c r="H156" s="6">
        <f t="shared" si="33"/>
        <v>3.96</v>
      </c>
    </row>
    <row r="157" spans="1:8" ht="12" customHeight="1" x14ac:dyDescent="0.35">
      <c r="A157" s="1">
        <f t="shared" si="34"/>
        <v>42</v>
      </c>
      <c r="B157" s="19" t="s">
        <v>37</v>
      </c>
      <c r="C157" s="1">
        <v>1</v>
      </c>
      <c r="D157" s="1">
        <v>13</v>
      </c>
      <c r="E157" s="6">
        <f t="shared" si="32"/>
        <v>5.7142857142857141E-2</v>
      </c>
      <c r="F157" s="6">
        <v>3.77</v>
      </c>
      <c r="G157" s="7"/>
      <c r="H157" s="6">
        <f t="shared" si="33"/>
        <v>3.827142857142857</v>
      </c>
    </row>
    <row r="158" spans="1:8" ht="12" customHeight="1" x14ac:dyDescent="0.35">
      <c r="A158" s="1">
        <f t="shared" si="34"/>
        <v>43</v>
      </c>
      <c r="B158" s="19" t="s">
        <v>195</v>
      </c>
      <c r="C158" s="1">
        <v>8</v>
      </c>
      <c r="D158" s="1">
        <v>12</v>
      </c>
      <c r="E158" s="6">
        <f t="shared" si="32"/>
        <v>0.32000000000000006</v>
      </c>
      <c r="F158" s="6">
        <v>3.44</v>
      </c>
      <c r="G158" s="7"/>
      <c r="H158" s="6">
        <f t="shared" si="33"/>
        <v>3.76</v>
      </c>
    </row>
    <row r="159" spans="1:8" ht="12" customHeight="1" x14ac:dyDescent="0.35">
      <c r="A159" s="1">
        <f t="shared" si="34"/>
        <v>44</v>
      </c>
      <c r="B159" s="19" t="s">
        <v>39</v>
      </c>
      <c r="C159" s="1">
        <v>5</v>
      </c>
      <c r="D159" s="1">
        <v>18</v>
      </c>
      <c r="E159" s="6">
        <f t="shared" ref="E159" si="35">((C159/(C159+D159))*0.8)</f>
        <v>0.17391304347826086</v>
      </c>
      <c r="F159" s="6">
        <v>3.29</v>
      </c>
      <c r="G159" s="7"/>
      <c r="H159" s="6">
        <f t="shared" ref="H159:H165" si="36">SUM(E159+F159-G159)</f>
        <v>3.4639130434782608</v>
      </c>
    </row>
    <row r="160" spans="1:8" ht="12" customHeight="1" x14ac:dyDescent="0.35">
      <c r="A160" s="1">
        <f t="shared" si="34"/>
        <v>45</v>
      </c>
      <c r="B160" s="19" t="s">
        <v>116</v>
      </c>
      <c r="C160" s="1">
        <v>6</v>
      </c>
      <c r="D160" s="1">
        <v>18</v>
      </c>
      <c r="E160" s="6">
        <f>((C160/(C160+D160))*0.8)</f>
        <v>0.2</v>
      </c>
      <c r="F160" s="6">
        <v>3.13</v>
      </c>
      <c r="G160" s="7"/>
      <c r="H160" s="6">
        <f>SUM(E160+F160-G160)</f>
        <v>3.33</v>
      </c>
    </row>
    <row r="161" spans="1:8" ht="12" customHeight="1" x14ac:dyDescent="0.35">
      <c r="A161" s="1">
        <f t="shared" si="34"/>
        <v>46</v>
      </c>
      <c r="B161" s="19" t="s">
        <v>69</v>
      </c>
      <c r="C161" s="1">
        <v>0</v>
      </c>
      <c r="D161" s="1">
        <v>21</v>
      </c>
      <c r="E161" s="6">
        <f>((C161/(C161+D161))*0.8)</f>
        <v>0</v>
      </c>
      <c r="F161" s="6">
        <v>3.32</v>
      </c>
      <c r="G161" s="7"/>
      <c r="H161" s="6">
        <f>SUM(E161+F161-G161)</f>
        <v>3.32</v>
      </c>
    </row>
    <row r="162" spans="1:8" ht="12" customHeight="1" x14ac:dyDescent="0.35">
      <c r="A162" s="1">
        <f t="shared" si="34"/>
        <v>47</v>
      </c>
      <c r="B162" s="19" t="s">
        <v>196</v>
      </c>
      <c r="C162" s="1">
        <v>3</v>
      </c>
      <c r="D162" s="1">
        <v>11</v>
      </c>
      <c r="E162" s="6">
        <f>((C162/(C162+D162))*0.8)</f>
        <v>0.17142857142857143</v>
      </c>
      <c r="F162" s="6">
        <v>3.2</v>
      </c>
      <c r="G162" s="7">
        <v>0.25</v>
      </c>
      <c r="H162" s="6">
        <f>SUM(E162+F162-G162)</f>
        <v>3.1214285714285714</v>
      </c>
    </row>
    <row r="163" spans="1:8" ht="12" customHeight="1" x14ac:dyDescent="0.35">
      <c r="A163" s="1">
        <f>SUM(A162+1)</f>
        <v>48</v>
      </c>
      <c r="B163" s="19" t="s">
        <v>149</v>
      </c>
      <c r="C163" s="1">
        <v>3</v>
      </c>
      <c r="D163" s="1">
        <v>8</v>
      </c>
      <c r="E163" s="6">
        <f>((C163/(C163+D163))*0.8)</f>
        <v>0.21818181818181817</v>
      </c>
      <c r="F163" s="6">
        <v>2.16</v>
      </c>
      <c r="G163" s="7"/>
      <c r="H163" s="6">
        <f>SUM(E163+F163-G163)</f>
        <v>2.3781818181818184</v>
      </c>
    </row>
    <row r="164" spans="1:8" ht="12" customHeight="1" x14ac:dyDescent="0.35">
      <c r="A164" s="1">
        <f>SUM(A163+1)</f>
        <v>49</v>
      </c>
      <c r="B164" s="19" t="s">
        <v>62</v>
      </c>
      <c r="C164" s="1">
        <v>1</v>
      </c>
      <c r="D164" s="1">
        <v>19</v>
      </c>
      <c r="E164" s="6">
        <f t="shared" ref="E164:E165" si="37">((C164/(C164+D164))*0.8)</f>
        <v>4.0000000000000008E-2</v>
      </c>
      <c r="F164" s="6">
        <v>2.0299999999999998</v>
      </c>
      <c r="G164" s="7"/>
      <c r="H164" s="6">
        <f t="shared" si="36"/>
        <v>2.0699999999999998</v>
      </c>
    </row>
    <row r="165" spans="1:8" ht="12" customHeight="1" x14ac:dyDescent="0.35">
      <c r="A165" s="1">
        <v>50</v>
      </c>
      <c r="B165" s="18" t="s">
        <v>173</v>
      </c>
      <c r="C165" s="1">
        <v>1</v>
      </c>
      <c r="D165" s="1">
        <v>3</v>
      </c>
      <c r="E165" s="6">
        <f t="shared" si="37"/>
        <v>0.2</v>
      </c>
      <c r="F165" s="6">
        <v>-0.42</v>
      </c>
      <c r="G165" s="7"/>
      <c r="H165" s="6">
        <f t="shared" si="36"/>
        <v>-0.21999999999999997</v>
      </c>
    </row>
    <row r="166" spans="1:8" s="37" customFormat="1" ht="12" customHeight="1" x14ac:dyDescent="0.35">
      <c r="A166" s="33"/>
      <c r="B166" s="34"/>
      <c r="F166" s="33"/>
      <c r="G166" s="36"/>
      <c r="H166" s="33"/>
    </row>
    <row r="167" spans="1:8" ht="12" customHeight="1" x14ac:dyDescent="0.35">
      <c r="B167" s="23" t="s">
        <v>170</v>
      </c>
    </row>
    <row r="168" spans="1:8" ht="12.65" customHeight="1" x14ac:dyDescent="0.35">
      <c r="B168" s="23" t="s">
        <v>171</v>
      </c>
    </row>
    <row r="169" spans="1:8" ht="12" customHeight="1" x14ac:dyDescent="0.35">
      <c r="B169" s="28" t="s">
        <v>142</v>
      </c>
      <c r="C169" s="24">
        <v>6</v>
      </c>
      <c r="D169" s="24">
        <v>14</v>
      </c>
      <c r="E169" s="26">
        <f>((C169/(C169+D169))*0.8)</f>
        <v>0.24</v>
      </c>
      <c r="F169" s="26">
        <v>3.3</v>
      </c>
      <c r="G169" s="27"/>
      <c r="H169" s="26">
        <f>SUM(E169+F169-G169)</f>
        <v>3.54</v>
      </c>
    </row>
    <row r="170" spans="1:8" ht="13.5" customHeight="1" x14ac:dyDescent="0.35">
      <c r="B170" s="28" t="s">
        <v>160</v>
      </c>
      <c r="C170" s="24">
        <v>7</v>
      </c>
      <c r="D170" s="24">
        <v>18</v>
      </c>
      <c r="E170" s="26">
        <v>2.7</v>
      </c>
      <c r="F170" s="26">
        <v>2.7</v>
      </c>
      <c r="G170" s="27"/>
      <c r="H170" s="26">
        <f>SUM(E170+F170-G170)</f>
        <v>5.4</v>
      </c>
    </row>
    <row r="171" spans="1:8" ht="13.5" customHeight="1" x14ac:dyDescent="0.35">
      <c r="B171" s="28" t="s">
        <v>141</v>
      </c>
      <c r="C171" s="24">
        <v>3</v>
      </c>
      <c r="D171" s="24">
        <v>7</v>
      </c>
      <c r="E171" s="26">
        <f>((C171/(C171+D171))*0.8)</f>
        <v>0.24</v>
      </c>
      <c r="F171" s="26">
        <v>2.75</v>
      </c>
      <c r="G171" s="27"/>
      <c r="H171" s="26">
        <f>SUM(E171+F171-G171)</f>
        <v>2.99</v>
      </c>
    </row>
    <row r="172" spans="1:8" ht="13.5" customHeight="1" x14ac:dyDescent="0.35">
      <c r="B172" s="28" t="s">
        <v>138</v>
      </c>
      <c r="C172" s="24">
        <v>3</v>
      </c>
      <c r="D172" s="24">
        <v>5</v>
      </c>
      <c r="E172" s="26">
        <f>((C172/(C172+D172))*0.8)</f>
        <v>0.30000000000000004</v>
      </c>
      <c r="F172" s="26">
        <v>1.59</v>
      </c>
      <c r="G172" s="27"/>
      <c r="H172" s="26">
        <f>SUM(E172+F172-G172)</f>
        <v>1.8900000000000001</v>
      </c>
    </row>
    <row r="173" spans="1:8" ht="13.5" customHeight="1" x14ac:dyDescent="0.35"/>
    <row r="174" spans="1:8" ht="13.5" customHeight="1" x14ac:dyDescent="0.35"/>
    <row r="175" spans="1:8" ht="13.5" customHeight="1" x14ac:dyDescent="0.35"/>
    <row r="176" spans="1:8" ht="13.5" customHeight="1" x14ac:dyDescent="0.35">
      <c r="B176" s="20" t="s">
        <v>42</v>
      </c>
    </row>
    <row r="177" spans="1:8" ht="13.5" customHeight="1" x14ac:dyDescent="0.35">
      <c r="A177" s="3" t="s">
        <v>1</v>
      </c>
      <c r="B177" s="19" t="s">
        <v>2</v>
      </c>
      <c r="C177" s="3" t="s">
        <v>3</v>
      </c>
      <c r="D177" s="3" t="s">
        <v>4</v>
      </c>
      <c r="E177" s="3" t="s">
        <v>5</v>
      </c>
      <c r="F177" s="3" t="s">
        <v>58</v>
      </c>
      <c r="G177" s="5" t="s">
        <v>6</v>
      </c>
      <c r="H177" s="3" t="s">
        <v>59</v>
      </c>
    </row>
    <row r="178" spans="1:8" ht="13.5" customHeight="1" x14ac:dyDescent="0.35">
      <c r="A178" s="33">
        <v>1</v>
      </c>
      <c r="B178" s="34" t="s">
        <v>197</v>
      </c>
      <c r="C178" s="1">
        <v>18</v>
      </c>
      <c r="D178" s="1">
        <v>1</v>
      </c>
      <c r="E178" s="6">
        <f t="shared" ref="E178:E184" si="38">((C178/(C178+D178))*0.8)</f>
        <v>0.75789473684210529</v>
      </c>
      <c r="F178" s="6">
        <v>11.93</v>
      </c>
      <c r="G178" s="7"/>
      <c r="H178" s="6">
        <f t="shared" ref="H178:H184" si="39">SUM(E178+F178-G178)</f>
        <v>12.687894736842106</v>
      </c>
    </row>
    <row r="179" spans="1:8" ht="13.5" customHeight="1" x14ac:dyDescent="0.35">
      <c r="A179" s="33">
        <f t="shared" ref="A179:A201" si="40">SUM(A178+1)</f>
        <v>2</v>
      </c>
      <c r="B179" s="34" t="s">
        <v>174</v>
      </c>
      <c r="C179" s="1">
        <v>36</v>
      </c>
      <c r="D179" s="1">
        <v>2</v>
      </c>
      <c r="E179" s="6">
        <f t="shared" si="38"/>
        <v>0.75789473684210529</v>
      </c>
      <c r="F179" s="6">
        <v>11.46</v>
      </c>
      <c r="G179" s="7"/>
      <c r="H179" s="6">
        <f t="shared" si="39"/>
        <v>12.217894736842107</v>
      </c>
    </row>
    <row r="180" spans="1:8" ht="13.5" customHeight="1" x14ac:dyDescent="0.35">
      <c r="A180" s="33">
        <f t="shared" si="40"/>
        <v>3</v>
      </c>
      <c r="B180" s="35" t="s">
        <v>43</v>
      </c>
      <c r="C180" s="1">
        <v>27</v>
      </c>
      <c r="D180" s="1">
        <v>12</v>
      </c>
      <c r="E180" s="6">
        <f t="shared" si="38"/>
        <v>0.55384615384615388</v>
      </c>
      <c r="F180" s="6">
        <v>10.34</v>
      </c>
      <c r="G180" s="7"/>
      <c r="H180" s="6">
        <f t="shared" si="39"/>
        <v>10.893846153846154</v>
      </c>
    </row>
    <row r="181" spans="1:8" ht="13.5" customHeight="1" x14ac:dyDescent="0.35">
      <c r="A181" s="33">
        <f t="shared" si="40"/>
        <v>4</v>
      </c>
      <c r="B181" s="35" t="s">
        <v>175</v>
      </c>
      <c r="C181" s="1">
        <v>24</v>
      </c>
      <c r="D181" s="1">
        <v>13</v>
      </c>
      <c r="E181" s="6">
        <f>((C181/(C181+D181))*0.8)</f>
        <v>0.51891891891891895</v>
      </c>
      <c r="F181" s="6">
        <v>9.98</v>
      </c>
      <c r="G181" s="7"/>
      <c r="H181" s="6">
        <f>SUM(E181+F181-G181)</f>
        <v>10.498918918918919</v>
      </c>
    </row>
    <row r="182" spans="1:8" ht="13.5" customHeight="1" x14ac:dyDescent="0.35">
      <c r="A182" s="33">
        <f t="shared" si="40"/>
        <v>5</v>
      </c>
      <c r="B182" s="35" t="s">
        <v>45</v>
      </c>
      <c r="C182" s="1">
        <v>17</v>
      </c>
      <c r="D182" s="1">
        <v>11</v>
      </c>
      <c r="E182" s="6">
        <f>((C182/(C182+D182))*0.8)</f>
        <v>0.48571428571428571</v>
      </c>
      <c r="F182" s="6">
        <v>10</v>
      </c>
      <c r="G182" s="7"/>
      <c r="H182" s="6">
        <f>SUM(E182+F182-G182)</f>
        <v>10.485714285714286</v>
      </c>
    </row>
    <row r="183" spans="1:8" ht="13.5" customHeight="1" x14ac:dyDescent="0.35">
      <c r="A183" s="33">
        <f t="shared" si="40"/>
        <v>6</v>
      </c>
      <c r="B183" s="34" t="s">
        <v>57</v>
      </c>
      <c r="C183" s="1">
        <v>24</v>
      </c>
      <c r="D183" s="1">
        <v>12</v>
      </c>
      <c r="E183" s="6">
        <f t="shared" si="38"/>
        <v>0.53333333333333333</v>
      </c>
      <c r="F183" s="6">
        <v>9.64</v>
      </c>
      <c r="G183" s="7"/>
      <c r="H183" s="6">
        <f t="shared" si="39"/>
        <v>10.173333333333334</v>
      </c>
    </row>
    <row r="184" spans="1:8" ht="13.5" customHeight="1" x14ac:dyDescent="0.35">
      <c r="A184" s="33">
        <f t="shared" si="40"/>
        <v>7</v>
      </c>
      <c r="B184" s="34" t="s">
        <v>52</v>
      </c>
      <c r="C184" s="1">
        <v>22</v>
      </c>
      <c r="D184" s="1">
        <v>7</v>
      </c>
      <c r="E184" s="6">
        <f t="shared" si="38"/>
        <v>0.60689655172413792</v>
      </c>
      <c r="F184" s="6">
        <v>9.1300000000000008</v>
      </c>
      <c r="G184" s="7"/>
      <c r="H184" s="6">
        <f t="shared" si="39"/>
        <v>9.7368965517241381</v>
      </c>
    </row>
    <row r="185" spans="1:8" ht="13.5" customHeight="1" x14ac:dyDescent="0.35">
      <c r="A185" s="33">
        <f t="shared" si="40"/>
        <v>8</v>
      </c>
      <c r="B185" s="34" t="s">
        <v>198</v>
      </c>
      <c r="C185" s="1">
        <v>20</v>
      </c>
      <c r="D185" s="1">
        <v>7</v>
      </c>
      <c r="E185" s="6">
        <f t="shared" ref="E185:E191" si="41">((C185/(C185+D185))*0.8)</f>
        <v>0.59259259259259256</v>
      </c>
      <c r="F185" s="6">
        <v>8.64</v>
      </c>
      <c r="G185" s="7"/>
      <c r="H185" s="6">
        <f t="shared" ref="H185:H191" si="42">SUM(E185+F185-G185)</f>
        <v>9.2325925925925922</v>
      </c>
    </row>
    <row r="186" spans="1:8" ht="13.5" customHeight="1" x14ac:dyDescent="0.35">
      <c r="A186" s="33">
        <f t="shared" si="40"/>
        <v>9</v>
      </c>
      <c r="B186" s="35" t="s">
        <v>48</v>
      </c>
      <c r="C186" s="1">
        <v>15</v>
      </c>
      <c r="D186" s="1">
        <v>12</v>
      </c>
      <c r="E186" s="6">
        <f t="shared" si="41"/>
        <v>0.44444444444444448</v>
      </c>
      <c r="F186" s="6">
        <v>8.5299999999999994</v>
      </c>
      <c r="G186" s="7"/>
      <c r="H186" s="6">
        <f t="shared" si="42"/>
        <v>8.974444444444444</v>
      </c>
    </row>
    <row r="187" spans="1:8" ht="13.5" customHeight="1" x14ac:dyDescent="0.35">
      <c r="A187" s="33">
        <f t="shared" si="40"/>
        <v>10</v>
      </c>
      <c r="B187" s="34" t="s">
        <v>199</v>
      </c>
      <c r="C187" s="1">
        <v>14</v>
      </c>
      <c r="D187" s="1">
        <v>17</v>
      </c>
      <c r="E187" s="6">
        <f t="shared" si="41"/>
        <v>0.3612903225806452</v>
      </c>
      <c r="F187" s="6">
        <v>8.6</v>
      </c>
      <c r="G187" s="7"/>
      <c r="H187" s="6">
        <f t="shared" si="42"/>
        <v>8.9612903225806448</v>
      </c>
    </row>
    <row r="188" spans="1:8" ht="13.5" customHeight="1" x14ac:dyDescent="0.35">
      <c r="A188" s="33">
        <f t="shared" si="40"/>
        <v>11</v>
      </c>
      <c r="B188" s="35" t="s">
        <v>124</v>
      </c>
      <c r="C188" s="1">
        <v>14</v>
      </c>
      <c r="D188" s="1">
        <v>14</v>
      </c>
      <c r="E188" s="6">
        <f t="shared" si="41"/>
        <v>0.4</v>
      </c>
      <c r="F188" s="6">
        <v>8.5299999999999994</v>
      </c>
      <c r="G188" s="7"/>
      <c r="H188" s="6">
        <f t="shared" si="42"/>
        <v>8.93</v>
      </c>
    </row>
    <row r="189" spans="1:8" ht="13.5" customHeight="1" x14ac:dyDescent="0.35">
      <c r="A189" s="33">
        <f t="shared" si="40"/>
        <v>12</v>
      </c>
      <c r="B189" s="35" t="s">
        <v>46</v>
      </c>
      <c r="C189" s="1">
        <v>18</v>
      </c>
      <c r="D189" s="1">
        <v>16</v>
      </c>
      <c r="E189" s="6">
        <f t="shared" si="41"/>
        <v>0.42352941176470593</v>
      </c>
      <c r="F189" s="6">
        <v>8.2899999999999991</v>
      </c>
      <c r="G189" s="7"/>
      <c r="H189" s="6">
        <f t="shared" si="42"/>
        <v>8.7135294117647053</v>
      </c>
    </row>
    <row r="190" spans="1:8" ht="13.5" customHeight="1" x14ac:dyDescent="0.35">
      <c r="A190" s="33">
        <f t="shared" si="40"/>
        <v>13</v>
      </c>
      <c r="B190" s="35" t="s">
        <v>122</v>
      </c>
      <c r="C190" s="1">
        <v>15</v>
      </c>
      <c r="D190" s="1">
        <v>10</v>
      </c>
      <c r="E190" s="6">
        <f t="shared" si="41"/>
        <v>0.48</v>
      </c>
      <c r="F190" s="6">
        <v>8.15</v>
      </c>
      <c r="G190" s="7"/>
      <c r="H190" s="6">
        <f t="shared" si="42"/>
        <v>8.6300000000000008</v>
      </c>
    </row>
    <row r="191" spans="1:8" ht="13.5" customHeight="1" x14ac:dyDescent="0.35">
      <c r="A191" s="33">
        <f t="shared" si="40"/>
        <v>14</v>
      </c>
      <c r="B191" s="34" t="s">
        <v>123</v>
      </c>
      <c r="C191" s="1">
        <v>22</v>
      </c>
      <c r="D191" s="1">
        <v>9</v>
      </c>
      <c r="E191" s="6">
        <f t="shared" si="41"/>
        <v>0.56774193548387097</v>
      </c>
      <c r="F191" s="6">
        <v>7.98</v>
      </c>
      <c r="G191" s="7"/>
      <c r="H191" s="6">
        <f t="shared" si="42"/>
        <v>8.547741935483872</v>
      </c>
    </row>
    <row r="192" spans="1:8" ht="13.5" customHeight="1" x14ac:dyDescent="0.35">
      <c r="A192" s="33">
        <f t="shared" si="40"/>
        <v>15</v>
      </c>
      <c r="B192" s="34" t="s">
        <v>77</v>
      </c>
      <c r="C192" s="1">
        <v>13</v>
      </c>
      <c r="D192" s="1">
        <v>15</v>
      </c>
      <c r="E192" s="6">
        <f t="shared" ref="E192:E195" si="43">((C192/(C192+D192))*0.8)</f>
        <v>0.37142857142857144</v>
      </c>
      <c r="F192" s="6">
        <v>8.15</v>
      </c>
      <c r="G192" s="7"/>
      <c r="H192" s="6">
        <f t="shared" ref="H192:H205" si="44">SUM(E192+F192-G192)</f>
        <v>8.5214285714285722</v>
      </c>
    </row>
    <row r="193" spans="1:8" ht="13.5" customHeight="1" x14ac:dyDescent="0.35">
      <c r="A193" s="33">
        <f t="shared" si="40"/>
        <v>16</v>
      </c>
      <c r="B193" s="34" t="s">
        <v>125</v>
      </c>
      <c r="C193" s="1">
        <v>16</v>
      </c>
      <c r="D193" s="1">
        <v>11</v>
      </c>
      <c r="E193" s="6">
        <f>((C193/(C193+D193))*0.8)</f>
        <v>0.47407407407407409</v>
      </c>
      <c r="F193" s="6">
        <v>7.79</v>
      </c>
      <c r="G193" s="7"/>
      <c r="H193" s="6">
        <f>SUM(E193+F193-G193)</f>
        <v>8.2640740740740739</v>
      </c>
    </row>
    <row r="194" spans="1:8" ht="13.5" customHeight="1" x14ac:dyDescent="0.35">
      <c r="A194" s="33">
        <f t="shared" si="40"/>
        <v>17</v>
      </c>
      <c r="B194" s="34" t="s">
        <v>49</v>
      </c>
      <c r="C194" s="1">
        <v>19</v>
      </c>
      <c r="D194" s="1">
        <v>10</v>
      </c>
      <c r="E194" s="6">
        <f>((C194/(C194+D194))*0.8)</f>
        <v>0.52413793103448281</v>
      </c>
      <c r="F194" s="6">
        <v>7.58</v>
      </c>
      <c r="G194" s="7"/>
      <c r="H194" s="6">
        <f>SUM(E194+F194-G194)</f>
        <v>8.104137931034483</v>
      </c>
    </row>
    <row r="195" spans="1:8" ht="13.5" customHeight="1" x14ac:dyDescent="0.35">
      <c r="A195" s="33">
        <f t="shared" si="40"/>
        <v>18</v>
      </c>
      <c r="B195" s="34" t="s">
        <v>201</v>
      </c>
      <c r="C195" s="1">
        <v>12</v>
      </c>
      <c r="D195" s="1">
        <v>8</v>
      </c>
      <c r="E195" s="6">
        <f t="shared" si="43"/>
        <v>0.48</v>
      </c>
      <c r="F195" s="6">
        <v>7.28</v>
      </c>
      <c r="G195" s="31"/>
      <c r="H195" s="6">
        <f t="shared" si="44"/>
        <v>7.76</v>
      </c>
    </row>
    <row r="196" spans="1:8" ht="13.5" customHeight="1" x14ac:dyDescent="0.35">
      <c r="A196" s="1">
        <f t="shared" si="40"/>
        <v>19</v>
      </c>
      <c r="B196" s="30" t="s">
        <v>200</v>
      </c>
      <c r="C196" s="1">
        <v>17</v>
      </c>
      <c r="D196" s="1">
        <v>11</v>
      </c>
      <c r="E196" s="6">
        <f>((C196/(C196+D196))*0.8)</f>
        <v>0.48571428571428571</v>
      </c>
      <c r="F196" s="6">
        <v>7.11</v>
      </c>
      <c r="G196" s="7"/>
      <c r="H196" s="6">
        <f>SUM(E196+F196-G196)</f>
        <v>7.5957142857142861</v>
      </c>
    </row>
    <row r="197" spans="1:8" ht="13.5" customHeight="1" x14ac:dyDescent="0.35">
      <c r="A197" s="1">
        <f t="shared" si="40"/>
        <v>20</v>
      </c>
      <c r="B197" s="34" t="s">
        <v>202</v>
      </c>
      <c r="C197" s="1">
        <v>7</v>
      </c>
      <c r="D197" s="1">
        <v>21</v>
      </c>
      <c r="E197" s="6">
        <f>((C197/(C197+D197))*0.8)</f>
        <v>0.2</v>
      </c>
      <c r="F197" s="6">
        <v>7.35</v>
      </c>
      <c r="G197" s="7"/>
      <c r="H197" s="6">
        <f>SUM(E197+F197-G197)</f>
        <v>7.55</v>
      </c>
    </row>
    <row r="198" spans="1:8" ht="13.5" customHeight="1" x14ac:dyDescent="0.35">
      <c r="A198" s="1">
        <f t="shared" si="40"/>
        <v>21</v>
      </c>
      <c r="B198" s="19" t="s">
        <v>126</v>
      </c>
      <c r="C198" s="1">
        <v>9</v>
      </c>
      <c r="D198" s="1">
        <v>12</v>
      </c>
      <c r="E198" s="6">
        <f>((C198/(C198+D198))*0.8)</f>
        <v>0.34285714285714286</v>
      </c>
      <c r="F198" s="6">
        <v>6.99</v>
      </c>
      <c r="G198" s="7"/>
      <c r="H198" s="6">
        <f>SUM(E198+F198-G198)</f>
        <v>7.3328571428571427</v>
      </c>
    </row>
    <row r="199" spans="1:8" ht="13.5" customHeight="1" x14ac:dyDescent="0.35">
      <c r="A199" s="1">
        <f t="shared" si="40"/>
        <v>22</v>
      </c>
      <c r="B199" s="18" t="s">
        <v>50</v>
      </c>
      <c r="C199" s="1">
        <v>10</v>
      </c>
      <c r="D199" s="1">
        <v>16</v>
      </c>
      <c r="E199" s="6">
        <f>((C199/(C199+D199))*0.8)</f>
        <v>0.30769230769230771</v>
      </c>
      <c r="F199" s="6">
        <v>6.81</v>
      </c>
      <c r="G199" s="7"/>
      <c r="H199" s="6">
        <f>SUM(E199+F199-G199)</f>
        <v>7.1176923076923071</v>
      </c>
    </row>
    <row r="200" spans="1:8" ht="13.5" customHeight="1" x14ac:dyDescent="0.35">
      <c r="A200" s="1">
        <f t="shared" si="40"/>
        <v>23</v>
      </c>
      <c r="B200" s="30" t="s">
        <v>47</v>
      </c>
      <c r="C200" s="1">
        <v>25</v>
      </c>
      <c r="D200" s="1">
        <v>7</v>
      </c>
      <c r="E200" s="6">
        <f>((C200/(C200+D200))*0.8)</f>
        <v>0.625</v>
      </c>
      <c r="F200" s="6">
        <v>7.33</v>
      </c>
      <c r="G200" s="7">
        <v>1</v>
      </c>
      <c r="H200" s="6">
        <f>SUM(E200+F200-G200)</f>
        <v>6.9550000000000001</v>
      </c>
    </row>
    <row r="201" spans="1:8" ht="13.5" customHeight="1" x14ac:dyDescent="0.35">
      <c r="A201" s="1">
        <f t="shared" si="40"/>
        <v>24</v>
      </c>
      <c r="B201" s="19" t="s">
        <v>218</v>
      </c>
      <c r="C201" s="1">
        <v>12</v>
      </c>
      <c r="D201" s="1">
        <v>20</v>
      </c>
      <c r="E201" s="6">
        <f t="shared" ref="E201:E205" si="45">((C201/(C201+D201))*0.8)</f>
        <v>0.30000000000000004</v>
      </c>
      <c r="F201" s="6">
        <v>6.21</v>
      </c>
      <c r="G201" s="7"/>
      <c r="H201" s="6">
        <f t="shared" si="44"/>
        <v>6.51</v>
      </c>
    </row>
    <row r="202" spans="1:8" ht="13.5" customHeight="1" x14ac:dyDescent="0.35">
      <c r="A202" s="1">
        <f t="shared" ref="A202:A210" si="46">SUM(A201+1)</f>
        <v>25</v>
      </c>
      <c r="B202" s="18" t="s">
        <v>44</v>
      </c>
      <c r="C202" s="1">
        <v>5</v>
      </c>
      <c r="D202" s="1">
        <v>16</v>
      </c>
      <c r="E202" s="6">
        <f t="shared" si="45"/>
        <v>0.19047619047619047</v>
      </c>
      <c r="F202" s="6">
        <v>6.03</v>
      </c>
      <c r="G202" s="7"/>
      <c r="H202" s="6">
        <f t="shared" si="44"/>
        <v>6.2204761904761909</v>
      </c>
    </row>
    <row r="203" spans="1:8" ht="13.5" customHeight="1" x14ac:dyDescent="0.35">
      <c r="A203" s="1">
        <f t="shared" si="46"/>
        <v>26</v>
      </c>
      <c r="B203" s="19" t="s">
        <v>203</v>
      </c>
      <c r="C203" s="1">
        <v>5</v>
      </c>
      <c r="D203" s="1">
        <v>21</v>
      </c>
      <c r="E203" s="6">
        <f>((C203/(C203+D203))*0.8)</f>
        <v>0.15384615384615385</v>
      </c>
      <c r="F203" s="6">
        <v>5.67</v>
      </c>
      <c r="G203" s="7"/>
      <c r="H203" s="6">
        <f>SUM(E203+F203-G203)</f>
        <v>5.8238461538461541</v>
      </c>
    </row>
    <row r="204" spans="1:8" ht="13.5" customHeight="1" x14ac:dyDescent="0.35">
      <c r="A204" s="1">
        <f t="shared" si="46"/>
        <v>27</v>
      </c>
      <c r="B204" s="19" t="s">
        <v>127</v>
      </c>
      <c r="C204" s="1">
        <v>6</v>
      </c>
      <c r="D204" s="1">
        <v>12</v>
      </c>
      <c r="E204" s="6">
        <f>((C204/(C204+D204))*0.8)</f>
        <v>0.26666666666666666</v>
      </c>
      <c r="F204" s="6">
        <v>5.53</v>
      </c>
      <c r="G204" s="7"/>
      <c r="H204" s="6">
        <f>SUM(E204+F204-G204)</f>
        <v>5.7966666666666669</v>
      </c>
    </row>
    <row r="205" spans="1:8" ht="13.5" customHeight="1" x14ac:dyDescent="0.35">
      <c r="A205" s="1">
        <f t="shared" si="46"/>
        <v>28</v>
      </c>
      <c r="B205" s="18" t="s">
        <v>51</v>
      </c>
      <c r="C205" s="1">
        <v>4</v>
      </c>
      <c r="D205" s="1">
        <v>10</v>
      </c>
      <c r="E205" s="6">
        <f t="shared" si="45"/>
        <v>0.22857142857142856</v>
      </c>
      <c r="F205" s="6">
        <v>5.36</v>
      </c>
      <c r="G205" s="7"/>
      <c r="H205" s="6">
        <f t="shared" si="44"/>
        <v>5.588571428571429</v>
      </c>
    </row>
    <row r="206" spans="1:8" ht="13.5" customHeight="1" x14ac:dyDescent="0.35">
      <c r="A206" s="1">
        <f t="shared" si="46"/>
        <v>29</v>
      </c>
      <c r="B206" s="19" t="s">
        <v>78</v>
      </c>
      <c r="C206" s="1">
        <v>4</v>
      </c>
      <c r="D206" s="1">
        <v>4</v>
      </c>
      <c r="E206" s="6">
        <f t="shared" ref="E206:E208" si="47">((C206/(C206+D206))*0.8)</f>
        <v>0.4</v>
      </c>
      <c r="F206" s="6">
        <v>4.79</v>
      </c>
      <c r="G206" s="7"/>
      <c r="H206" s="6">
        <f t="shared" ref="H206:H214" si="48">SUM(E206+F206-G206)</f>
        <v>5.19</v>
      </c>
    </row>
    <row r="207" spans="1:8" ht="13.5" customHeight="1" x14ac:dyDescent="0.35">
      <c r="A207" s="1">
        <f t="shared" si="46"/>
        <v>30</v>
      </c>
      <c r="B207" s="19" t="s">
        <v>204</v>
      </c>
      <c r="C207" s="1">
        <v>23</v>
      </c>
      <c r="D207" s="1">
        <v>7</v>
      </c>
      <c r="E207" s="6">
        <f t="shared" si="47"/>
        <v>0.6133333333333334</v>
      </c>
      <c r="F207" s="6">
        <v>4.54</v>
      </c>
      <c r="G207" s="7"/>
      <c r="H207" s="6">
        <f t="shared" si="48"/>
        <v>5.1533333333333333</v>
      </c>
    </row>
    <row r="208" spans="1:8" ht="13.5" customHeight="1" x14ac:dyDescent="0.35">
      <c r="A208" s="1">
        <f t="shared" si="46"/>
        <v>31</v>
      </c>
      <c r="B208" s="19" t="s">
        <v>53</v>
      </c>
      <c r="C208" s="1">
        <v>5</v>
      </c>
      <c r="D208" s="1">
        <v>16</v>
      </c>
      <c r="E208" s="6">
        <f t="shared" si="47"/>
        <v>0.19047619047619047</v>
      </c>
      <c r="F208" s="6">
        <v>4.91</v>
      </c>
      <c r="G208" s="7"/>
      <c r="H208" s="6">
        <f t="shared" si="48"/>
        <v>5.1004761904761908</v>
      </c>
    </row>
    <row r="209" spans="1:8" ht="13.5" customHeight="1" x14ac:dyDescent="0.35">
      <c r="A209" s="1">
        <f t="shared" si="46"/>
        <v>32</v>
      </c>
      <c r="B209" s="19" t="s">
        <v>172</v>
      </c>
      <c r="C209" s="1">
        <v>13</v>
      </c>
      <c r="D209" s="1">
        <v>16</v>
      </c>
      <c r="E209" s="6">
        <f t="shared" ref="E209:E214" si="49">((C209/(C209+D209))*0.8)</f>
        <v>0.35862068965517246</v>
      </c>
      <c r="F209" s="6">
        <v>3.96</v>
      </c>
      <c r="G209" s="7"/>
      <c r="H209" s="6">
        <f t="shared" si="48"/>
        <v>4.3186206896551722</v>
      </c>
    </row>
    <row r="210" spans="1:8" ht="13.5" customHeight="1" x14ac:dyDescent="0.35">
      <c r="A210" s="1">
        <f t="shared" si="46"/>
        <v>33</v>
      </c>
      <c r="B210" s="19" t="s">
        <v>128</v>
      </c>
      <c r="C210" s="1">
        <v>7</v>
      </c>
      <c r="D210" s="1">
        <v>13</v>
      </c>
      <c r="E210" s="6">
        <f t="shared" si="49"/>
        <v>0.27999999999999997</v>
      </c>
      <c r="F210" s="6">
        <v>3.71</v>
      </c>
      <c r="G210" s="7"/>
      <c r="H210" s="6">
        <f t="shared" si="48"/>
        <v>3.9899999999999998</v>
      </c>
    </row>
    <row r="211" spans="1:8" ht="13.5" customHeight="1" x14ac:dyDescent="0.35">
      <c r="A211" s="1">
        <f>SUM(A210+1)</f>
        <v>34</v>
      </c>
      <c r="B211" s="19" t="s">
        <v>205</v>
      </c>
      <c r="C211" s="1">
        <v>14</v>
      </c>
      <c r="D211" s="1">
        <v>17</v>
      </c>
      <c r="E211" s="6">
        <f t="shared" si="49"/>
        <v>0.3612903225806452</v>
      </c>
      <c r="F211" s="6">
        <v>2.94</v>
      </c>
      <c r="G211" s="7"/>
      <c r="H211" s="6">
        <f t="shared" si="48"/>
        <v>3.3012903225806451</v>
      </c>
    </row>
    <row r="212" spans="1:8" ht="13.5" customHeight="1" x14ac:dyDescent="0.35">
      <c r="A212" s="1">
        <f>SUM(A211+1)</f>
        <v>35</v>
      </c>
      <c r="B212" s="19" t="s">
        <v>129</v>
      </c>
      <c r="C212" s="1">
        <v>2</v>
      </c>
      <c r="D212" s="1">
        <v>19</v>
      </c>
      <c r="E212" s="6">
        <f t="shared" si="49"/>
        <v>7.6190476190476197E-2</v>
      </c>
      <c r="F212" s="6">
        <v>2.2400000000000002</v>
      </c>
      <c r="G212" s="7"/>
      <c r="H212" s="6">
        <f t="shared" si="48"/>
        <v>2.3161904761904766</v>
      </c>
    </row>
    <row r="213" spans="1:8" ht="13.5" customHeight="1" x14ac:dyDescent="0.35">
      <c r="A213" s="1">
        <f>SUM(A212+1)</f>
        <v>36</v>
      </c>
      <c r="B213" s="19" t="s">
        <v>206</v>
      </c>
      <c r="C213" s="1">
        <v>2</v>
      </c>
      <c r="D213" s="1">
        <v>14</v>
      </c>
      <c r="E213" s="6">
        <f t="shared" si="49"/>
        <v>0.1</v>
      </c>
      <c r="F213" s="6">
        <v>0.67</v>
      </c>
      <c r="H213" s="6">
        <f t="shared" si="48"/>
        <v>0.77</v>
      </c>
    </row>
    <row r="214" spans="1:8" ht="13.5" customHeight="1" x14ac:dyDescent="0.35">
      <c r="A214" s="1">
        <f>SUM(A213+1)</f>
        <v>37</v>
      </c>
      <c r="B214" s="19" t="s">
        <v>219</v>
      </c>
      <c r="C214" s="1">
        <v>0</v>
      </c>
      <c r="D214" s="1">
        <v>7</v>
      </c>
      <c r="E214" s="6">
        <f t="shared" si="49"/>
        <v>0</v>
      </c>
      <c r="F214" s="6">
        <v>0.1</v>
      </c>
      <c r="G214" s="7"/>
      <c r="H214" s="6">
        <f t="shared" si="48"/>
        <v>0.1</v>
      </c>
    </row>
    <row r="215" spans="1:8" ht="13.5" customHeight="1" x14ac:dyDescent="0.35">
      <c r="B215" s="30" t="s">
        <v>222</v>
      </c>
      <c r="C215" s="32"/>
      <c r="E215" s="6"/>
      <c r="F215" s="6"/>
      <c r="G215" s="7"/>
      <c r="H215" s="6"/>
    </row>
    <row r="216" spans="1:8" s="37" customFormat="1" ht="13.5" customHeight="1" x14ac:dyDescent="0.35">
      <c r="A216" s="33"/>
      <c r="B216" s="34"/>
      <c r="F216" s="33"/>
      <c r="G216" s="36"/>
      <c r="H216" s="33"/>
    </row>
    <row r="217" spans="1:8" ht="13.5" customHeight="1" x14ac:dyDescent="0.35">
      <c r="B217" s="23" t="s">
        <v>170</v>
      </c>
    </row>
    <row r="218" spans="1:8" ht="13.5" customHeight="1" x14ac:dyDescent="0.35">
      <c r="B218" s="23" t="s">
        <v>171</v>
      </c>
    </row>
    <row r="219" spans="1:8" ht="13.5" customHeight="1" x14ac:dyDescent="0.35">
      <c r="B219" s="28" t="s">
        <v>147</v>
      </c>
      <c r="C219" s="24">
        <v>4</v>
      </c>
      <c r="D219" s="24">
        <v>10</v>
      </c>
      <c r="E219" s="26">
        <f t="shared" ref="E219:E224" si="50">((C219/(C219+D219))*0.8)</f>
        <v>0.22857142857142856</v>
      </c>
      <c r="F219" s="26">
        <v>5.51</v>
      </c>
      <c r="G219" s="27"/>
      <c r="H219" s="26">
        <f t="shared" ref="H219:H224" si="51">SUM(E219+F219-G219)</f>
        <v>5.7385714285714284</v>
      </c>
    </row>
    <row r="220" spans="1:8" ht="13.5" customHeight="1" x14ac:dyDescent="0.35">
      <c r="B220" s="28" t="s">
        <v>157</v>
      </c>
      <c r="C220" s="24">
        <v>7</v>
      </c>
      <c r="D220" s="24">
        <v>15</v>
      </c>
      <c r="E220" s="26">
        <f t="shared" si="50"/>
        <v>0.25454545454545457</v>
      </c>
      <c r="F220" s="26">
        <v>5.23</v>
      </c>
      <c r="G220" s="27"/>
      <c r="H220" s="26">
        <f t="shared" si="51"/>
        <v>5.4845454545454553</v>
      </c>
    </row>
    <row r="221" spans="1:8" ht="13.5" customHeight="1" x14ac:dyDescent="0.35">
      <c r="B221" s="28" t="s">
        <v>151</v>
      </c>
      <c r="C221" s="24">
        <v>8</v>
      </c>
      <c r="D221" s="24">
        <v>25</v>
      </c>
      <c r="E221" s="26">
        <f t="shared" si="50"/>
        <v>0.19393939393939397</v>
      </c>
      <c r="F221" s="26">
        <v>2.63</v>
      </c>
      <c r="G221" s="27"/>
      <c r="H221" s="26">
        <f t="shared" si="51"/>
        <v>2.8239393939393937</v>
      </c>
    </row>
    <row r="222" spans="1:8" ht="13.5" customHeight="1" x14ac:dyDescent="0.35">
      <c r="B222" s="28" t="s">
        <v>155</v>
      </c>
      <c r="C222" s="24">
        <v>5</v>
      </c>
      <c r="D222" s="24">
        <v>15</v>
      </c>
      <c r="E222" s="26">
        <f t="shared" si="50"/>
        <v>0.2</v>
      </c>
      <c r="F222" s="26">
        <v>2.2400000000000002</v>
      </c>
      <c r="G222" s="27"/>
      <c r="H222" s="26">
        <f t="shared" si="51"/>
        <v>2.4400000000000004</v>
      </c>
    </row>
    <row r="223" spans="1:8" ht="13.5" customHeight="1" x14ac:dyDescent="0.35">
      <c r="B223" s="28" t="s">
        <v>168</v>
      </c>
      <c r="C223" s="24">
        <v>3</v>
      </c>
      <c r="D223" s="24">
        <v>17</v>
      </c>
      <c r="E223" s="26">
        <f t="shared" si="50"/>
        <v>0.12</v>
      </c>
      <c r="F223" s="26">
        <v>-0.83</v>
      </c>
      <c r="G223" s="27"/>
      <c r="H223" s="26">
        <f t="shared" si="51"/>
        <v>-0.71</v>
      </c>
    </row>
    <row r="224" spans="1:8" ht="13.5" customHeight="1" x14ac:dyDescent="0.35">
      <c r="B224" s="28" t="s">
        <v>164</v>
      </c>
      <c r="C224" s="24">
        <v>3</v>
      </c>
      <c r="D224" s="24">
        <v>11</v>
      </c>
      <c r="E224" s="26">
        <f t="shared" si="50"/>
        <v>0.17142857142857143</v>
      </c>
      <c r="F224" s="26">
        <v>-1.3</v>
      </c>
      <c r="G224" s="29"/>
      <c r="H224" s="26">
        <f t="shared" si="51"/>
        <v>-1.1285714285714286</v>
      </c>
    </row>
    <row r="225" ht="13.5" customHeight="1" x14ac:dyDescent="0.35"/>
    <row r="226" ht="13.5" customHeight="1" x14ac:dyDescent="0.35"/>
    <row r="227" ht="13.5" customHeight="1" x14ac:dyDescent="0.35"/>
  </sheetData>
  <pageMargins left="0.25" right="0.25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12331-8F31-4B06-B08D-C963A47E0C64}">
  <dimension ref="A1:G19"/>
  <sheetViews>
    <sheetView workbookViewId="0">
      <selection activeCell="A10" sqref="A10:XFD10"/>
    </sheetView>
  </sheetViews>
  <sheetFormatPr defaultRowHeight="14.5" x14ac:dyDescent="0.35"/>
  <cols>
    <col min="1" max="1" width="31.81640625" bestFit="1" customWidth="1"/>
    <col min="7" max="7" width="14.81640625" customWidth="1"/>
  </cols>
  <sheetData>
    <row r="1" spans="1:7" x14ac:dyDescent="0.35">
      <c r="A1" t="s">
        <v>109</v>
      </c>
    </row>
    <row r="3" spans="1:7" x14ac:dyDescent="0.35">
      <c r="A3" s="17" t="s">
        <v>108</v>
      </c>
      <c r="B3" s="12">
        <v>8</v>
      </c>
      <c r="C3" s="12">
        <v>16</v>
      </c>
      <c r="D3" s="13">
        <f t="shared" ref="D3:D13" si="0">((B3/(B3+C3))*0.8)</f>
        <v>0.26666666666666666</v>
      </c>
      <c r="E3" s="13">
        <v>5.19</v>
      </c>
      <c r="F3" s="17"/>
      <c r="G3" s="13">
        <f>SUM(D3+E3-F3)</f>
        <v>5.456666666666667</v>
      </c>
    </row>
    <row r="4" spans="1:7" x14ac:dyDescent="0.35">
      <c r="A4" s="17" t="s">
        <v>34</v>
      </c>
      <c r="B4" s="12">
        <v>9</v>
      </c>
      <c r="C4" s="12">
        <v>6</v>
      </c>
      <c r="D4" s="13">
        <f t="shared" si="0"/>
        <v>0.48</v>
      </c>
      <c r="E4" s="13">
        <v>4.54</v>
      </c>
      <c r="F4" s="17"/>
      <c r="G4" s="13">
        <f>SUM(D4+E4-F4)</f>
        <v>5.0199999999999996</v>
      </c>
    </row>
    <row r="5" spans="1:7" x14ac:dyDescent="0.35">
      <c r="A5" s="11" t="s">
        <v>75</v>
      </c>
      <c r="B5" s="12">
        <v>3</v>
      </c>
      <c r="C5" s="12">
        <v>12</v>
      </c>
      <c r="D5" s="13">
        <f t="shared" si="0"/>
        <v>0.16000000000000003</v>
      </c>
      <c r="E5" s="13">
        <v>4.62</v>
      </c>
      <c r="F5" s="17"/>
      <c r="G5" s="13">
        <f>SUM(D5+E5-F5)</f>
        <v>4.78</v>
      </c>
    </row>
    <row r="6" spans="1:7" x14ac:dyDescent="0.35">
      <c r="A6" s="11" t="s">
        <v>76</v>
      </c>
      <c r="B6" s="15">
        <v>0</v>
      </c>
      <c r="C6" s="12">
        <v>2</v>
      </c>
      <c r="D6" s="13">
        <f t="shared" si="0"/>
        <v>0</v>
      </c>
      <c r="E6" s="13">
        <v>-1.08</v>
      </c>
      <c r="F6" s="17"/>
      <c r="G6" s="13">
        <f>SUM(D6+E6-F6)</f>
        <v>-1.08</v>
      </c>
    </row>
    <row r="7" spans="1:7" x14ac:dyDescent="0.35">
      <c r="A7" s="11" t="s">
        <v>97</v>
      </c>
      <c r="B7" s="12">
        <v>7</v>
      </c>
      <c r="C7" s="12">
        <v>10</v>
      </c>
      <c r="D7" s="13">
        <f t="shared" si="0"/>
        <v>0.32941176470588235</v>
      </c>
      <c r="E7" s="13">
        <v>5.13</v>
      </c>
      <c r="F7" s="14"/>
      <c r="G7" s="13">
        <f t="shared" ref="G7:G13" si="1">SUM(D7+E7-F7)</f>
        <v>5.459411764705882</v>
      </c>
    </row>
    <row r="8" spans="1:7" x14ac:dyDescent="0.35">
      <c r="A8" s="11" t="s">
        <v>101</v>
      </c>
      <c r="B8" s="12">
        <v>2</v>
      </c>
      <c r="C8" s="12">
        <v>6</v>
      </c>
      <c r="D8" s="13">
        <f t="shared" si="0"/>
        <v>0.2</v>
      </c>
      <c r="E8" s="13">
        <v>0.95</v>
      </c>
      <c r="F8" s="14"/>
      <c r="G8" s="13">
        <f t="shared" si="1"/>
        <v>1.1499999999999999</v>
      </c>
    </row>
    <row r="9" spans="1:7" x14ac:dyDescent="0.35">
      <c r="A9" s="11" t="s">
        <v>23</v>
      </c>
      <c r="B9" s="12">
        <v>3</v>
      </c>
      <c r="C9" s="15">
        <v>10</v>
      </c>
      <c r="D9" s="13">
        <f t="shared" si="0"/>
        <v>0.18461538461538463</v>
      </c>
      <c r="E9" s="13">
        <v>1.1499999999999999</v>
      </c>
      <c r="F9" s="16"/>
      <c r="G9" s="13">
        <f t="shared" si="1"/>
        <v>1.3346153846153845</v>
      </c>
    </row>
    <row r="10" spans="1:7" x14ac:dyDescent="0.35">
      <c r="A10" s="11" t="s">
        <v>54</v>
      </c>
      <c r="B10" s="12">
        <v>3</v>
      </c>
      <c r="C10" s="12">
        <v>6</v>
      </c>
      <c r="D10" s="13">
        <f t="shared" si="0"/>
        <v>0.26666666666666666</v>
      </c>
      <c r="E10" s="13">
        <v>7.61</v>
      </c>
      <c r="F10" s="14"/>
      <c r="G10" s="13">
        <f t="shared" si="1"/>
        <v>7.8766666666666669</v>
      </c>
    </row>
    <row r="11" spans="1:7" x14ac:dyDescent="0.35">
      <c r="A11" s="11" t="s">
        <v>19</v>
      </c>
      <c r="B11" s="15">
        <v>14</v>
      </c>
      <c r="C11" s="15">
        <v>8</v>
      </c>
      <c r="D11" s="13">
        <f t="shared" si="0"/>
        <v>0.50909090909090915</v>
      </c>
      <c r="E11" s="13">
        <v>10.97</v>
      </c>
      <c r="F11" s="14"/>
      <c r="G11" s="13">
        <f t="shared" si="1"/>
        <v>11.47909090909091</v>
      </c>
    </row>
    <row r="12" spans="1:7" x14ac:dyDescent="0.35">
      <c r="A12" s="11" t="s">
        <v>20</v>
      </c>
      <c r="B12" s="12">
        <v>17</v>
      </c>
      <c r="C12" s="12">
        <v>7</v>
      </c>
      <c r="D12" s="13">
        <f t="shared" si="0"/>
        <v>0.56666666666666676</v>
      </c>
      <c r="E12" s="13">
        <v>10.91</v>
      </c>
      <c r="F12" s="14"/>
      <c r="G12" s="13">
        <f t="shared" si="1"/>
        <v>11.476666666666667</v>
      </c>
    </row>
    <row r="13" spans="1:7" x14ac:dyDescent="0.35">
      <c r="A13" s="11" t="s">
        <v>84</v>
      </c>
      <c r="B13" s="12">
        <v>12</v>
      </c>
      <c r="C13" s="12">
        <v>9</v>
      </c>
      <c r="D13" s="13">
        <f t="shared" si="0"/>
        <v>0.45714285714285713</v>
      </c>
      <c r="E13" s="13">
        <v>9.51</v>
      </c>
      <c r="F13" s="14"/>
      <c r="G13" s="13">
        <f t="shared" si="1"/>
        <v>9.9671428571428571</v>
      </c>
    </row>
    <row r="14" spans="1:7" x14ac:dyDescent="0.35">
      <c r="A14" s="11" t="s">
        <v>22</v>
      </c>
      <c r="B14" s="12">
        <v>11</v>
      </c>
      <c r="C14" s="12">
        <v>12</v>
      </c>
      <c r="D14" s="13">
        <f t="shared" ref="D14:D19" si="2">((B14/(B14+C14))*0.8)</f>
        <v>0.38260869565217392</v>
      </c>
      <c r="E14" s="13">
        <v>9.1300000000000008</v>
      </c>
      <c r="F14" s="14"/>
      <c r="G14" s="13">
        <f t="shared" ref="G14:G19" si="3">SUM(D14+E14-F14)</f>
        <v>9.5126086956521743</v>
      </c>
    </row>
    <row r="15" spans="1:7" x14ac:dyDescent="0.35">
      <c r="A15" s="11" t="s">
        <v>74</v>
      </c>
      <c r="B15" s="12">
        <v>3</v>
      </c>
      <c r="C15" s="12">
        <v>11</v>
      </c>
      <c r="D15" s="13">
        <f t="shared" si="2"/>
        <v>0.17142857142857143</v>
      </c>
      <c r="E15" s="13">
        <v>3.16</v>
      </c>
      <c r="F15" s="14"/>
      <c r="G15" s="13">
        <f t="shared" si="3"/>
        <v>3.3314285714285714</v>
      </c>
    </row>
    <row r="16" spans="1:7" x14ac:dyDescent="0.35">
      <c r="A16" s="11" t="s">
        <v>72</v>
      </c>
      <c r="B16" s="12">
        <v>0</v>
      </c>
      <c r="C16" s="12">
        <v>1</v>
      </c>
      <c r="D16" s="13">
        <f t="shared" si="2"/>
        <v>0</v>
      </c>
      <c r="E16" s="13">
        <v>1.34</v>
      </c>
      <c r="F16" s="14"/>
      <c r="G16" s="13">
        <f t="shared" si="3"/>
        <v>1.34</v>
      </c>
    </row>
    <row r="17" spans="1:7" x14ac:dyDescent="0.35">
      <c r="A17" s="11" t="s">
        <v>73</v>
      </c>
      <c r="B17" s="12">
        <v>2</v>
      </c>
      <c r="C17" s="12">
        <v>15</v>
      </c>
      <c r="D17" s="13">
        <f t="shared" si="2"/>
        <v>9.4117647058823528E-2</v>
      </c>
      <c r="E17" s="13">
        <v>0.97</v>
      </c>
      <c r="F17" s="14"/>
      <c r="G17" s="13">
        <f t="shared" si="3"/>
        <v>1.0641176470588234</v>
      </c>
    </row>
    <row r="18" spans="1:7" x14ac:dyDescent="0.35">
      <c r="A18" s="11" t="s">
        <v>71</v>
      </c>
      <c r="B18" s="12">
        <v>3</v>
      </c>
      <c r="C18" s="12">
        <v>1</v>
      </c>
      <c r="D18" s="13">
        <f t="shared" si="2"/>
        <v>0.60000000000000009</v>
      </c>
      <c r="E18" s="13">
        <v>-0.66</v>
      </c>
      <c r="F18" s="14"/>
      <c r="G18" s="13">
        <f t="shared" si="3"/>
        <v>-5.9999999999999942E-2</v>
      </c>
    </row>
    <row r="19" spans="1:7" x14ac:dyDescent="0.35">
      <c r="A19" s="11" t="s">
        <v>63</v>
      </c>
      <c r="B19" s="12">
        <v>1</v>
      </c>
      <c r="C19" s="12">
        <v>15</v>
      </c>
      <c r="D19" s="13">
        <f t="shared" si="2"/>
        <v>0.05</v>
      </c>
      <c r="E19" s="13">
        <v>-0.91</v>
      </c>
      <c r="F19" s="14"/>
      <c r="G19" s="13">
        <f t="shared" si="3"/>
        <v>-0.86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No Longer in M2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Eccles</dc:creator>
  <cp:lastModifiedBy>David Kurtz</cp:lastModifiedBy>
  <cp:lastPrinted>2026-02-09T17:14:40Z</cp:lastPrinted>
  <dcterms:created xsi:type="dcterms:W3CDTF">2023-11-30T18:01:29Z</dcterms:created>
  <dcterms:modified xsi:type="dcterms:W3CDTF">2026-02-11T05:27:34Z</dcterms:modified>
</cp:coreProperties>
</file>